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0520" windowHeight="7545" tabRatio="849"/>
  </bookViews>
  <sheets>
    <sheet name="見出し" sheetId="4" r:id="rId1"/>
    <sheet name="1" sheetId="28" r:id="rId2"/>
    <sheet name="2～4" sheetId="29" r:id="rId3"/>
    <sheet name="5" sheetId="24" r:id="rId4"/>
    <sheet name="6.7" sheetId="25" r:id="rId5"/>
    <sheet name="8.9" sheetId="26" r:id="rId6"/>
    <sheet name="10.11" sheetId="27" r:id="rId7"/>
  </sheets>
  <definedNames>
    <definedName name="_xlnm.Print_Area" localSheetId="1">'1'!$A$1:$BN$52</definedName>
    <definedName name="_xlnm.Print_Area" localSheetId="6">'10.11'!$A$1:$BR$49</definedName>
    <definedName name="_xlnm.Print_Area" localSheetId="2">'2～4'!$A$1:$AG$49</definedName>
    <definedName name="_xlnm.Print_Area" localSheetId="3">'5'!$A$1:$Z$32</definedName>
    <definedName name="_xlnm.Print_Area" localSheetId="0">見出し!$A$1:$N$40</definedName>
  </definedNames>
  <calcPr calcId="145621" calcMode="manual"/>
</workbook>
</file>

<file path=xl/calcChain.xml><?xml version="1.0" encoding="utf-8"?>
<calcChain xmlns="http://schemas.openxmlformats.org/spreadsheetml/2006/main">
  <c r="R39" i="29" l="1"/>
  <c r="O29" i="29"/>
  <c r="W29" i="29"/>
  <c r="W27" i="29"/>
  <c r="G27" i="29"/>
  <c r="K27" i="29"/>
  <c r="W25" i="29"/>
  <c r="K25" i="29"/>
  <c r="M13" i="29"/>
  <c r="M10" i="29"/>
  <c r="M7" i="29"/>
  <c r="BQ7" i="29"/>
  <c r="H7" i="29"/>
  <c r="I38" i="26"/>
  <c r="F38" i="26"/>
  <c r="AI6" i="27"/>
  <c r="N28" i="25"/>
  <c r="T28" i="25"/>
  <c r="H28" i="25"/>
  <c r="F45" i="27"/>
  <c r="F43" i="27"/>
  <c r="F41" i="27"/>
  <c r="F39" i="27"/>
  <c r="F37" i="27"/>
  <c r="F35" i="27"/>
  <c r="AA5" i="25"/>
  <c r="V5" i="25"/>
  <c r="Q5" i="25"/>
  <c r="F21" i="24"/>
  <c r="F20" i="24"/>
  <c r="F19" i="24"/>
  <c r="F18" i="24"/>
  <c r="F17" i="24"/>
  <c r="F16" i="24"/>
  <c r="F15" i="24"/>
  <c r="F14" i="24"/>
  <c r="F13" i="24"/>
  <c r="F12" i="24"/>
  <c r="F11" i="24"/>
  <c r="F10" i="24"/>
  <c r="P8" i="24"/>
  <c r="K8" i="24"/>
  <c r="BB24" i="28"/>
  <c r="BB22" i="28"/>
  <c r="AX24" i="28"/>
  <c r="AX22" i="28" s="1"/>
  <c r="AT24" i="28"/>
  <c r="AT22" i="28"/>
  <c r="AP24" i="28"/>
  <c r="AP22" i="28" s="1"/>
  <c r="AL24" i="28"/>
  <c r="AL22" i="28" s="1"/>
  <c r="AH24" i="28"/>
  <c r="AH22" i="28" s="1"/>
  <c r="AC24" i="28"/>
  <c r="AC22" i="28"/>
  <c r="Y24" i="28"/>
  <c r="Y22" i="28" s="1"/>
  <c r="U24" i="28"/>
  <c r="U22" i="28"/>
  <c r="Q24" i="28"/>
  <c r="Q22" i="28" s="1"/>
  <c r="M24" i="28"/>
  <c r="M22" i="28"/>
  <c r="I24" i="28"/>
  <c r="I22" i="28" s="1"/>
  <c r="BF19" i="28"/>
  <c r="BF17" i="28"/>
  <c r="F8" i="24"/>
  <c r="U8" i="24"/>
  <c r="S25" i="29"/>
  <c r="S27" i="29"/>
  <c r="S29" i="29"/>
  <c r="BF22" i="28" l="1"/>
  <c r="BF24" i="28"/>
</calcChain>
</file>

<file path=xl/comments1.xml><?xml version="1.0" encoding="utf-8"?>
<comments xmlns="http://schemas.openxmlformats.org/spreadsheetml/2006/main">
  <authors>
    <author>別府市</author>
  </authors>
  <commentList>
    <comment ref="AA10" authorId="0">
      <text>
        <r>
          <rPr>
            <b/>
            <sz val="9"/>
            <color indexed="81"/>
            <rFont val="ＭＳ Ｐゴシック"/>
            <family val="3"/>
            <charset val="128"/>
          </rPr>
          <t>H27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<sst xmlns="http://schemas.openxmlformats.org/spreadsheetml/2006/main" count="445" uniqueCount="303">
  <si>
    <t>－</t>
  </si>
  <si>
    <t>１４．</t>
    <phoneticPr fontId="2"/>
  </si>
  <si>
    <t>観光客の宿泊・日帰り状況</t>
    <rPh sb="0" eb="3">
      <t>カンコウキャク</t>
    </rPh>
    <rPh sb="4" eb="6">
      <t>シュクハク</t>
    </rPh>
    <rPh sb="7" eb="9">
      <t>ヒガエ</t>
    </rPh>
    <rPh sb="10" eb="12">
      <t>ジョウキョウ</t>
    </rPh>
    <phoneticPr fontId="2"/>
  </si>
  <si>
    <t>観光客の消費状況</t>
    <rPh sb="0" eb="3">
      <t>カンコウキャク</t>
    </rPh>
    <rPh sb="4" eb="6">
      <t>ショウヒ</t>
    </rPh>
    <rPh sb="6" eb="8">
      <t>ジョウキョウ</t>
    </rPh>
    <phoneticPr fontId="2"/>
  </si>
  <si>
    <t>宿泊施設の状況</t>
    <rPh sb="0" eb="2">
      <t>シュクハク</t>
    </rPh>
    <rPh sb="2" eb="4">
      <t>シセツ</t>
    </rPh>
    <rPh sb="5" eb="7">
      <t>ジョウキョウ</t>
    </rPh>
    <phoneticPr fontId="2"/>
  </si>
  <si>
    <t>観光施設の入場者数</t>
    <rPh sb="0" eb="2">
      <t>カンコウ</t>
    </rPh>
    <rPh sb="2" eb="4">
      <t>シセツ</t>
    </rPh>
    <rPh sb="5" eb="7">
      <t>ニュウジョウ</t>
    </rPh>
    <rPh sb="7" eb="8">
      <t>シャ</t>
    </rPh>
    <rPh sb="8" eb="9">
      <t>スウ</t>
    </rPh>
    <phoneticPr fontId="2"/>
  </si>
  <si>
    <t>外国人観光客数</t>
    <rPh sb="0" eb="3">
      <t>ガイコクジン</t>
    </rPh>
    <rPh sb="3" eb="6">
      <t>カンコウキャク</t>
    </rPh>
    <rPh sb="6" eb="7">
      <t>スウ</t>
    </rPh>
    <phoneticPr fontId="2"/>
  </si>
  <si>
    <t>別府 Ｉ Ｃ利用状況</t>
    <rPh sb="0" eb="2">
      <t>ベップ</t>
    </rPh>
    <rPh sb="6" eb="8">
      <t>リヨウ</t>
    </rPh>
    <rPh sb="8" eb="10">
      <t>ジョウキョウ</t>
    </rPh>
    <phoneticPr fontId="2"/>
  </si>
  <si>
    <t>観光および温泉</t>
    <rPh sb="0" eb="1">
      <t>カン</t>
    </rPh>
    <rPh sb="1" eb="2">
      <t>ヒカリ</t>
    </rPh>
    <rPh sb="5" eb="7">
      <t>オンセン</t>
    </rPh>
    <phoneticPr fontId="2"/>
  </si>
  <si>
    <t>１</t>
  </si>
  <si>
    <t>総　　　　数</t>
  </si>
  <si>
    <t>（単位 ： 件）</t>
  </si>
  <si>
    <t>掘 さ く 申 請</t>
  </si>
  <si>
    <t>増　掘　申　請</t>
  </si>
  <si>
    <t>動力装置申請</t>
  </si>
  <si>
    <t>平成</t>
  </si>
  <si>
    <t>（単位 ： 人）</t>
  </si>
  <si>
    <t>年　　　　度</t>
  </si>
  <si>
    <t>総　　　数</t>
  </si>
  <si>
    <t>竹 瓦 温 泉</t>
  </si>
  <si>
    <t>永 石 温 泉</t>
  </si>
  <si>
    <t>浜 脇 温 泉</t>
  </si>
  <si>
    <t>湯都ピア浜脇</t>
  </si>
  <si>
    <t>田 の 湯 温 泉</t>
  </si>
  <si>
    <t>海 門 寺 温 泉</t>
  </si>
  <si>
    <t>鉄 輪 む し 湯</t>
  </si>
  <si>
    <t>不　 老　 泉</t>
  </si>
  <si>
    <t>柴 石 温 泉</t>
  </si>
  <si>
    <t>北 浜 温 泉</t>
  </si>
  <si>
    <t>平成</t>
    <rPh sb="0" eb="2">
      <t>ヘイセイ</t>
    </rPh>
    <phoneticPr fontId="2"/>
  </si>
  <si>
    <t>年</t>
    <rPh sb="0" eb="1">
      <t>ネン</t>
    </rPh>
    <phoneticPr fontId="2"/>
  </si>
  <si>
    <t>１</t>
    <phoneticPr fontId="2"/>
  </si>
  <si>
    <t>２</t>
    <phoneticPr fontId="2"/>
  </si>
  <si>
    <t>８</t>
    <phoneticPr fontId="2"/>
  </si>
  <si>
    <t>９</t>
    <phoneticPr fontId="2"/>
  </si>
  <si>
    <t>　　　温　　　　　　泉　　　　　　の　　　　　　状　　　　　　況</t>
    <rPh sb="3" eb="11">
      <t>オンセン</t>
    </rPh>
    <rPh sb="24" eb="32">
      <t>ジョウキョウ</t>
    </rPh>
    <phoneticPr fontId="2"/>
  </si>
  <si>
    <t>温　　度　　別　　源　　泉　　数</t>
    <rPh sb="0" eb="4">
      <t>オンド</t>
    </rPh>
    <rPh sb="6" eb="7">
      <t>ベツ</t>
    </rPh>
    <rPh sb="9" eb="13">
      <t>ゲンセン</t>
    </rPh>
    <rPh sb="15" eb="16">
      <t>スウ</t>
    </rPh>
    <phoneticPr fontId="2"/>
  </si>
  <si>
    <t>計</t>
    <rPh sb="0" eb="1">
      <t>ケイ</t>
    </rPh>
    <phoneticPr fontId="2"/>
  </si>
  <si>
    <t>自　　　　噴</t>
    <rPh sb="0" eb="1">
      <t>ジ</t>
    </rPh>
    <rPh sb="5" eb="6">
      <t>フンカ</t>
    </rPh>
    <phoneticPr fontId="2"/>
  </si>
  <si>
    <t>動　　　　力</t>
    <rPh sb="0" eb="1">
      <t>ドウ</t>
    </rPh>
    <rPh sb="5" eb="6">
      <t>チカラ</t>
    </rPh>
    <phoneticPr fontId="2"/>
  </si>
  <si>
    <t>４２℃以上</t>
    <rPh sb="3" eb="5">
      <t>イジョウ</t>
    </rPh>
    <phoneticPr fontId="2"/>
  </si>
  <si>
    <t>地　　　　　域　　　　　国　　　　　籍　　　　　等</t>
  </si>
  <si>
    <t>観　　　光　　　客　　　数</t>
  </si>
  <si>
    <t>アメリカ</t>
  </si>
  <si>
    <t>カナダ</t>
  </si>
  <si>
    <t>中国</t>
  </si>
  <si>
    <t>台湾</t>
  </si>
  <si>
    <t>韓国</t>
  </si>
  <si>
    <t>－</t>
    <phoneticPr fontId="2"/>
  </si>
  <si>
    <t>年　度　・　温　泉　地　名</t>
    <rPh sb="0" eb="1">
      <t>トシ</t>
    </rPh>
    <rPh sb="2" eb="3">
      <t>ド</t>
    </rPh>
    <rPh sb="6" eb="9">
      <t>オンセン</t>
    </rPh>
    <rPh sb="10" eb="13">
      <t>チメイ</t>
    </rPh>
    <phoneticPr fontId="2"/>
  </si>
  <si>
    <t>各年度末日現在</t>
    <rPh sb="0" eb="4">
      <t>カクネンドマツ</t>
    </rPh>
    <rPh sb="4" eb="5">
      <t>ビ</t>
    </rPh>
    <rPh sb="5" eb="7">
      <t>ゲンザイ</t>
    </rPh>
    <phoneticPr fontId="2"/>
  </si>
  <si>
    <t>浜 田 温 泉</t>
    <rPh sb="0" eb="7">
      <t>ハマダオンセン</t>
    </rPh>
    <phoneticPr fontId="4"/>
  </si>
  <si>
    <t>市　　町　　村</t>
    <rPh sb="0" eb="7">
      <t>シチョウソン</t>
    </rPh>
    <phoneticPr fontId="2"/>
  </si>
  <si>
    <t>総　　　　数</t>
    <rPh sb="0" eb="6">
      <t>ソウスウ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</si>
  <si>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</si>
  <si>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</si>
  <si>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</si>
  <si>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豊後高田市</t>
    <rPh sb="0" eb="2">
      <t>ブンゴ</t>
    </rPh>
    <rPh sb="2" eb="4">
      <t>タカダシ</t>
    </rPh>
    <rPh sb="4" eb="5">
      <t>シ</t>
    </rPh>
    <phoneticPr fontId="2"/>
  </si>
  <si>
    <t>杵築市</t>
    <rPh sb="0" eb="3">
      <t>キツキシ</t>
    </rPh>
    <phoneticPr fontId="2"/>
  </si>
  <si>
    <t>臼杵市</t>
    <rPh sb="0" eb="3">
      <t>ウスキシ</t>
    </rPh>
    <phoneticPr fontId="2"/>
  </si>
  <si>
    <t>竹田市</t>
    <rPh sb="0" eb="3">
      <t>タケタシ</t>
    </rPh>
    <phoneticPr fontId="2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</si>
  <si>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</si>
  <si>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</si>
  <si>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　　 入　　　　 込　　　　 表　　　　 （ 推　　計 ）</t>
    <rPh sb="3" eb="10">
      <t>イリコ</t>
    </rPh>
    <rPh sb="15" eb="16">
      <t>ヒョウ</t>
    </rPh>
    <rPh sb="23" eb="27">
      <t>スイケイ</t>
    </rPh>
    <phoneticPr fontId="2"/>
  </si>
  <si>
    <t>（単位 ： 人）</t>
    <rPh sb="1" eb="3">
      <t>タンイ</t>
    </rPh>
    <rPh sb="6" eb="7">
      <t>ニン</t>
    </rPh>
    <phoneticPr fontId="2"/>
  </si>
  <si>
    <t>区　　　分</t>
    <rPh sb="0" eb="5">
      <t>クブン</t>
    </rPh>
    <phoneticPr fontId="2"/>
  </si>
  <si>
    <t>修学旅行客</t>
    <rPh sb="0" eb="2">
      <t>シュウガク</t>
    </rPh>
    <rPh sb="2" eb="4">
      <t>リョコウ</t>
    </rPh>
    <rPh sb="4" eb="5">
      <t>キャク</t>
    </rPh>
    <phoneticPr fontId="2"/>
  </si>
  <si>
    <t>月別比 （％）</t>
    <rPh sb="0" eb="2">
      <t>ツキベツ</t>
    </rPh>
    <rPh sb="2" eb="3">
      <t>ヒ</t>
    </rPh>
    <phoneticPr fontId="2"/>
  </si>
  <si>
    <t>増 減（Ｂ）－（Ａ）</t>
    <rPh sb="0" eb="3">
      <t>ゾウゲン</t>
    </rPh>
    <phoneticPr fontId="2"/>
  </si>
  <si>
    <t>人　　　員</t>
    <rPh sb="0" eb="5">
      <t>ジンイン</t>
    </rPh>
    <phoneticPr fontId="2"/>
  </si>
  <si>
    <t>宿泊客</t>
    <rPh sb="0" eb="2">
      <t>シュクハク</t>
    </rPh>
    <rPh sb="2" eb="3">
      <t>キャク</t>
    </rPh>
    <phoneticPr fontId="2"/>
  </si>
  <si>
    <t>日帰り客</t>
    <rPh sb="0" eb="2">
      <t>ヒガエ</t>
    </rPh>
    <rPh sb="3" eb="4">
      <t>キャク</t>
    </rPh>
    <phoneticPr fontId="2"/>
  </si>
  <si>
    <t>人　　員</t>
    <rPh sb="0" eb="4">
      <t>ジンイン</t>
    </rPh>
    <phoneticPr fontId="2"/>
  </si>
  <si>
    <t>年　　次　・　月</t>
    <rPh sb="0" eb="4">
      <t>ネンジ</t>
    </rPh>
    <rPh sb="7" eb="8">
      <t>ツキ</t>
    </rPh>
    <phoneticPr fontId="2"/>
  </si>
  <si>
    <t>一　　　　般</t>
    <rPh sb="0" eb="6">
      <t>イッパン</t>
    </rPh>
    <phoneticPr fontId="2"/>
  </si>
  <si>
    <t>修 学 旅 行</t>
    <rPh sb="0" eb="1">
      <t>オサム</t>
    </rPh>
    <rPh sb="2" eb="3">
      <t>ガク</t>
    </rPh>
    <rPh sb="4" eb="5">
      <t>タビ</t>
    </rPh>
    <rPh sb="6" eb="7">
      <t>ギョウ</t>
    </rPh>
    <phoneticPr fontId="2"/>
  </si>
  <si>
    <t>対 前 年 比 （％）</t>
    <rPh sb="0" eb="1">
      <t>タイ</t>
    </rPh>
    <rPh sb="2" eb="5">
      <t>ゼンネン</t>
    </rPh>
    <rPh sb="6" eb="7">
      <t>ヒ</t>
    </rPh>
    <phoneticPr fontId="2"/>
  </si>
  <si>
    <t>月</t>
    <rPh sb="0" eb="1">
      <t>ツキ</t>
    </rPh>
    <phoneticPr fontId="2"/>
  </si>
  <si>
    <t>【観光施設名】</t>
    <rPh sb="1" eb="3">
      <t>カンコウ</t>
    </rPh>
    <rPh sb="3" eb="5">
      <t>シセツ</t>
    </rPh>
    <rPh sb="5" eb="6">
      <t>ナ</t>
    </rPh>
    <phoneticPr fontId="2"/>
  </si>
  <si>
    <t>関の江海水浴場</t>
    <rPh sb="0" eb="1">
      <t>セキ</t>
    </rPh>
    <rPh sb="2" eb="3">
      <t>エ</t>
    </rPh>
    <rPh sb="3" eb="5">
      <t>カイスイ</t>
    </rPh>
    <rPh sb="5" eb="7">
      <t>ヨクジョウ</t>
    </rPh>
    <phoneticPr fontId="2"/>
  </si>
  <si>
    <t>地獄めぐり</t>
    <rPh sb="0" eb="2">
      <t>ジゴク</t>
    </rPh>
    <phoneticPr fontId="2"/>
  </si>
  <si>
    <t>別府市美術館</t>
    <rPh sb="0" eb="3">
      <t>ベップシ</t>
    </rPh>
    <rPh sb="3" eb="6">
      <t>ビジュツカン</t>
    </rPh>
    <phoneticPr fontId="2"/>
  </si>
  <si>
    <t>観光客の月別入込表 （推計）</t>
    <rPh sb="0" eb="3">
      <t>カンコウキャク</t>
    </rPh>
    <rPh sb="4" eb="6">
      <t>ツキベツ</t>
    </rPh>
    <rPh sb="6" eb="8">
      <t>イリコ</t>
    </rPh>
    <rPh sb="8" eb="9">
      <t>ヒョウ</t>
    </rPh>
    <rPh sb="11" eb="13">
      <t>スイケイ</t>
    </rPh>
    <phoneticPr fontId="2"/>
  </si>
  <si>
    <t>　　　　　　　　年　次　　　区　　分</t>
    <rPh sb="8" eb="9">
      <t>ネン</t>
    </rPh>
    <rPh sb="10" eb="11">
      <t>ツギ</t>
    </rPh>
    <rPh sb="14" eb="18">
      <t>クブン</t>
    </rPh>
    <phoneticPr fontId="2"/>
  </si>
  <si>
    <t>高崎山自然動物公園</t>
    <rPh sb="0" eb="2">
      <t>タカサキ</t>
    </rPh>
    <rPh sb="2" eb="3">
      <t>ヤマ</t>
    </rPh>
    <rPh sb="3" eb="5">
      <t>シゼン</t>
    </rPh>
    <rPh sb="5" eb="7">
      <t>ドウブツ</t>
    </rPh>
    <rPh sb="7" eb="9">
      <t>コウエン</t>
    </rPh>
    <phoneticPr fontId="2"/>
  </si>
  <si>
    <t>平     成</t>
    <rPh sb="0" eb="1">
      <t>ヒラ</t>
    </rPh>
    <rPh sb="6" eb="7">
      <t>シゲル</t>
    </rPh>
    <phoneticPr fontId="2"/>
  </si>
  <si>
    <t>総　　    　　数</t>
    <rPh sb="0" eb="1">
      <t>フサ</t>
    </rPh>
    <rPh sb="9" eb="10">
      <t>カズ</t>
    </rPh>
    <phoneticPr fontId="2"/>
  </si>
  <si>
    <t>年</t>
    <rPh sb="0" eb="1">
      <t>ネン</t>
    </rPh>
    <phoneticPr fontId="3"/>
  </si>
  <si>
    <t>資料 … 西日本高速道路㈱</t>
    <rPh sb="0" eb="2">
      <t>シリョウ</t>
    </rPh>
    <rPh sb="5" eb="13">
      <t>ニシニホンコウソクドウロカブ</t>
    </rPh>
    <phoneticPr fontId="2"/>
  </si>
  <si>
    <t>市営温泉有料入浴者数の推移</t>
    <rPh sb="0" eb="2">
      <t>シエイ</t>
    </rPh>
    <rPh sb="2" eb="4">
      <t>オンセン</t>
    </rPh>
    <rPh sb="4" eb="6">
      <t>ユウリョウ</t>
    </rPh>
    <rPh sb="6" eb="8">
      <t>ニュウヨク</t>
    </rPh>
    <rPh sb="8" eb="9">
      <t>シャ</t>
    </rPh>
    <rPh sb="9" eb="10">
      <t>スウ</t>
    </rPh>
    <rPh sb="11" eb="13">
      <t>スイイ</t>
    </rPh>
    <phoneticPr fontId="2"/>
  </si>
  <si>
    <t>中津市</t>
    <rPh sb="0" eb="3">
      <t>ナカツシ</t>
    </rPh>
    <phoneticPr fontId="2"/>
  </si>
  <si>
    <t>佐伯市</t>
    <rPh sb="0" eb="2">
      <t>サエキ</t>
    </rPh>
    <rPh sb="2" eb="3">
      <t>シ</t>
    </rPh>
    <phoneticPr fontId="2"/>
  </si>
  <si>
    <t>津久見市</t>
    <rPh sb="0" eb="4">
      <t>ツクミシ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</si>
  <si>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</si>
  <si>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</si>
  <si>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</si>
  <si>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</si>
  <si>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姫島村</t>
    <rPh sb="0" eb="3">
      <t>ヒメシマムラ</t>
    </rPh>
    <phoneticPr fontId="2"/>
  </si>
  <si>
    <t>日出町</t>
    <rPh sb="0" eb="2">
      <t>ヒジ</t>
    </rPh>
    <rPh sb="2" eb="3">
      <t>マチ</t>
    </rPh>
    <phoneticPr fontId="2"/>
  </si>
  <si>
    <t>別府</t>
    <rPh sb="0" eb="2">
      <t>ベップ</t>
    </rPh>
    <phoneticPr fontId="2"/>
  </si>
  <si>
    <t>対前年増減率 （％）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</si>
  <si>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　　　　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</si>
  <si>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</si>
  <si>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</si>
  <si>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</si>
  <si>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</si>
  <si>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</si>
  <si>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</si>
  <si>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</si>
  <si>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</si>
  <si>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</si>
  <si>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</si>
  <si>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</si>
  <si>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１．　　 観　　　　 光　　　　 客　　　　 の　　　　 月　　　　 別 　　</t>
    <rPh sb="5" eb="18">
      <t>カンコウキャク</t>
    </rPh>
    <rPh sb="29" eb="36">
      <t>ツキベツ</t>
    </rPh>
    <phoneticPr fontId="2"/>
  </si>
  <si>
    <t>５．　　観　　光　　施　　設　　の　　入　　場　　者　　数</t>
    <rPh sb="4" eb="8">
      <t>カンコウ</t>
    </rPh>
    <rPh sb="10" eb="14">
      <t>シセツ</t>
    </rPh>
    <rPh sb="19" eb="29">
      <t>ニュウジョウシャスウ</t>
    </rPh>
    <phoneticPr fontId="2"/>
  </si>
  <si>
    <t>６．　　外　　国　　人　　観　　光　　客　　数</t>
    <phoneticPr fontId="2"/>
  </si>
  <si>
    <t>出</t>
    <rPh sb="0" eb="1">
      <t>デ</t>
    </rPh>
    <phoneticPr fontId="2"/>
  </si>
  <si>
    <t>平　成</t>
    <rPh sb="0" eb="1">
      <t>ヘイ</t>
    </rPh>
    <rPh sb="2" eb="3">
      <t>ナリ</t>
    </rPh>
    <phoneticPr fontId="2"/>
  </si>
  <si>
    <t>平　　成</t>
    <rPh sb="0" eb="1">
      <t>ヘイ</t>
    </rPh>
    <rPh sb="3" eb="4">
      <t>ナリ</t>
    </rPh>
    <phoneticPr fontId="2"/>
  </si>
  <si>
    <t>（単位 ： 台）</t>
    <rPh sb="1" eb="3">
      <t>タンイ</t>
    </rPh>
    <rPh sb="6" eb="7">
      <t>ダイ</t>
    </rPh>
    <phoneticPr fontId="2"/>
  </si>
  <si>
    <t>年　　　　度</t>
    <rPh sb="5" eb="6">
      <t>ド</t>
    </rPh>
    <phoneticPr fontId="2"/>
  </si>
  <si>
    <t>２５℃
未満</t>
    <rPh sb="4" eb="6">
      <t>ミマン</t>
    </rPh>
    <phoneticPr fontId="2"/>
  </si>
  <si>
    <t>源　泉　総　数</t>
    <rPh sb="0" eb="1">
      <t>ゲン</t>
    </rPh>
    <rPh sb="2" eb="3">
      <t>イズミ</t>
    </rPh>
    <rPh sb="4" eb="5">
      <t>ソウ</t>
    </rPh>
    <rPh sb="6" eb="7">
      <t>スウ</t>
    </rPh>
    <phoneticPr fontId="2"/>
  </si>
  <si>
    <t>湧　出　量　　（ℓ／分）</t>
    <rPh sb="0" eb="1">
      <t>ワ</t>
    </rPh>
    <rPh sb="2" eb="3">
      <t>デ</t>
    </rPh>
    <rPh sb="4" eb="5">
      <t>リョウ</t>
    </rPh>
    <rPh sb="10" eb="11">
      <t>フン</t>
    </rPh>
    <phoneticPr fontId="2"/>
  </si>
  <si>
    <t>２５℃以上
４２℃未満</t>
    <rPh sb="3" eb="5">
      <t>イジョウ</t>
    </rPh>
    <phoneticPr fontId="2"/>
  </si>
  <si>
    <t>噴　　気</t>
    <rPh sb="0" eb="1">
      <t>フンカ</t>
    </rPh>
    <rPh sb="3" eb="4">
      <t>キ</t>
    </rPh>
    <phoneticPr fontId="2"/>
  </si>
  <si>
    <t>自　　噴</t>
    <rPh sb="0" eb="1">
      <t>ジ</t>
    </rPh>
    <rPh sb="3" eb="4">
      <t>フン</t>
    </rPh>
    <phoneticPr fontId="2"/>
  </si>
  <si>
    <t>動　　力</t>
    <rPh sb="0" eb="1">
      <t>ドウ</t>
    </rPh>
    <rPh sb="3" eb="4">
      <t>チカラ</t>
    </rPh>
    <phoneticPr fontId="2"/>
  </si>
  <si>
    <t>浜脇</t>
    <rPh sb="0" eb="2">
      <t>ハマワキ</t>
    </rPh>
    <phoneticPr fontId="2"/>
  </si>
  <si>
    <t>亀川</t>
    <rPh sb="0" eb="2">
      <t>カメガワ</t>
    </rPh>
    <phoneticPr fontId="2"/>
  </si>
  <si>
    <t>内竃</t>
    <rPh sb="0" eb="1">
      <t>ウチ</t>
    </rPh>
    <rPh sb="1" eb="2">
      <t>カマド</t>
    </rPh>
    <phoneticPr fontId="2"/>
  </si>
  <si>
    <t>野田</t>
    <rPh sb="0" eb="2">
      <t>ノダ</t>
    </rPh>
    <phoneticPr fontId="2"/>
  </si>
  <si>
    <t>鉄輪</t>
    <rPh sb="0" eb="2">
      <t>カンナワ</t>
    </rPh>
    <phoneticPr fontId="2"/>
  </si>
  <si>
    <t>鶴見</t>
    <rPh sb="0" eb="2">
      <t>ツルミ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</si>
  <si>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</si>
  <si>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</si>
  <si>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内成</t>
    <rPh sb="0" eb="2">
      <t>ウチナリ</t>
    </rPh>
    <phoneticPr fontId="2"/>
  </si>
  <si>
    <t>未　利　用　源　泉　数</t>
    <rPh sb="0" eb="1">
      <t>ミ</t>
    </rPh>
    <rPh sb="2" eb="3">
      <t>トシ</t>
    </rPh>
    <rPh sb="4" eb="5">
      <t>ヨウ</t>
    </rPh>
    <rPh sb="6" eb="7">
      <t>ゲン</t>
    </rPh>
    <rPh sb="8" eb="9">
      <t>イズミ</t>
    </rPh>
    <rPh sb="10" eb="11">
      <t>スウ</t>
    </rPh>
    <phoneticPr fontId="2"/>
  </si>
  <si>
    <t>利　用　源　泉　数</t>
    <rPh sb="0" eb="1">
      <t>トシ</t>
    </rPh>
    <rPh sb="2" eb="3">
      <t>ヨウ</t>
    </rPh>
    <rPh sb="4" eb="5">
      <t>ゲン</t>
    </rPh>
    <rPh sb="6" eb="7">
      <t>イズミ</t>
    </rPh>
    <rPh sb="8" eb="9">
      <t>スウ</t>
    </rPh>
    <phoneticPr fontId="2"/>
  </si>
  <si>
    <t>（単位 ：箇所）</t>
    <rPh sb="1" eb="3">
      <t>タンイ</t>
    </rPh>
    <rPh sb="5" eb="7">
      <t>カショ</t>
    </rPh>
    <phoneticPr fontId="2"/>
  </si>
  <si>
    <t>１４．  観 光 お よ び 温 泉</t>
    <rPh sb="5" eb="8">
      <t>カンコウ</t>
    </rPh>
    <rPh sb="15" eb="18">
      <t>オンセン</t>
    </rPh>
    <phoneticPr fontId="2"/>
  </si>
  <si>
    <t>３．　　観　光　客　の　宿　泊　・　日　帰　り　状　況</t>
    <rPh sb="4" eb="9">
      <t>カンコウキャク</t>
    </rPh>
    <rPh sb="12" eb="15">
      <t>シュクハク</t>
    </rPh>
    <rPh sb="18" eb="21">
      <t>ヒガエ</t>
    </rPh>
    <rPh sb="24" eb="27">
      <t>ジョウキョウ</t>
    </rPh>
    <phoneticPr fontId="2"/>
  </si>
  <si>
    <t>７．　　別　　府　　Ｉ　　Ｃ　　利　　用　　状　　況</t>
    <rPh sb="4" eb="5">
      <t>ベツ</t>
    </rPh>
    <rPh sb="7" eb="8">
      <t>フ</t>
    </rPh>
    <rPh sb="16" eb="17">
      <t>リ</t>
    </rPh>
    <rPh sb="19" eb="20">
      <t>ヨウ</t>
    </rPh>
    <rPh sb="22" eb="23">
      <t>ジョウ</t>
    </rPh>
    <rPh sb="25" eb="26">
      <t>キョウ</t>
    </rPh>
    <phoneticPr fontId="2"/>
  </si>
  <si>
    <t>年　次　・　月</t>
    <rPh sb="0" eb="1">
      <t>トシ</t>
    </rPh>
    <rPh sb="2" eb="3">
      <t>ツギ</t>
    </rPh>
    <rPh sb="6" eb="7">
      <t>ツキ</t>
    </rPh>
    <phoneticPr fontId="2"/>
  </si>
  <si>
    <t>総　　　数</t>
    <rPh sb="0" eb="1">
      <t>フサ</t>
    </rPh>
    <rPh sb="4" eb="5">
      <t>カズ</t>
    </rPh>
    <phoneticPr fontId="2"/>
  </si>
  <si>
    <t>入</t>
    <rPh sb="0" eb="1">
      <t>イ</t>
    </rPh>
    <phoneticPr fontId="2"/>
  </si>
  <si>
    <t>１　日　平　均</t>
    <rPh sb="2" eb="3">
      <t>ヒ</t>
    </rPh>
    <rPh sb="4" eb="5">
      <t>ヒラ</t>
    </rPh>
    <rPh sb="6" eb="7">
      <t>タモツ</t>
    </rPh>
    <phoneticPr fontId="2"/>
  </si>
  <si>
    <t>４</t>
    <phoneticPr fontId="2"/>
  </si>
  <si>
    <t>５</t>
    <phoneticPr fontId="2"/>
  </si>
  <si>
    <t>６</t>
    <phoneticPr fontId="2"/>
  </si>
  <si>
    <t>１　９</t>
    <phoneticPr fontId="2"/>
  </si>
  <si>
    <t xml:space="preserve">　 </t>
    <phoneticPr fontId="2"/>
  </si>
  <si>
    <t>堀　田　温　泉</t>
    <rPh sb="0" eb="1">
      <t>ホリ</t>
    </rPh>
    <rPh sb="2" eb="3">
      <t>タ</t>
    </rPh>
    <rPh sb="4" eb="5">
      <t>アツシ</t>
    </rPh>
    <rPh sb="6" eb="7">
      <t>イズミ</t>
    </rPh>
    <phoneticPr fontId="2"/>
  </si>
  <si>
    <t>竹細工伝統産業会館</t>
    <rPh sb="0" eb="1">
      <t>タケ</t>
    </rPh>
    <rPh sb="1" eb="3">
      <t>サイク</t>
    </rPh>
    <rPh sb="3" eb="5">
      <t>デントウ</t>
    </rPh>
    <rPh sb="5" eb="7">
      <t>サンギョウ</t>
    </rPh>
    <rPh sb="7" eb="9">
      <t>カイカン</t>
    </rPh>
    <phoneticPr fontId="2"/>
  </si>
  <si>
    <t>別府リンゴ園</t>
    <rPh sb="0" eb="2">
      <t>ベップ</t>
    </rPh>
    <rPh sb="5" eb="6">
      <t>エン</t>
    </rPh>
    <phoneticPr fontId="2"/>
  </si>
  <si>
    <t>志高湖野営場</t>
    <rPh sb="0" eb="2">
      <t>シダカ</t>
    </rPh>
    <rPh sb="2" eb="3">
      <t>ミズウミ</t>
    </rPh>
    <rPh sb="3" eb="4">
      <t>ヤ</t>
    </rPh>
    <rPh sb="4" eb="5">
      <t>エイ</t>
    </rPh>
    <rPh sb="5" eb="6">
      <t>ジョウ</t>
    </rPh>
    <phoneticPr fontId="2"/>
  </si>
  <si>
    <t>大分香りの博物館</t>
    <rPh sb="0" eb="2">
      <t>オオイタ</t>
    </rPh>
    <rPh sb="2" eb="3">
      <t>カ</t>
    </rPh>
    <rPh sb="5" eb="8">
      <t>ハクブツカン</t>
    </rPh>
    <phoneticPr fontId="2"/>
  </si>
  <si>
    <t>地獄蒸し工房鉄輪</t>
    <rPh sb="0" eb="2">
      <t>ジゴク</t>
    </rPh>
    <rPh sb="2" eb="3">
      <t>ム</t>
    </rPh>
    <rPh sb="4" eb="6">
      <t>コウボウ</t>
    </rPh>
    <rPh sb="6" eb="8">
      <t>カンナワ</t>
    </rPh>
    <phoneticPr fontId="2"/>
  </si>
  <si>
    <t>城島高原パーク</t>
    <rPh sb="0" eb="2">
      <t>キジマ</t>
    </rPh>
    <rPh sb="2" eb="4">
      <t>コウゲン</t>
    </rPh>
    <phoneticPr fontId="2"/>
  </si>
  <si>
    <t>月別比</t>
    <rPh sb="0" eb="1">
      <t>ツキ</t>
    </rPh>
    <rPh sb="1" eb="2">
      <t>ベツ</t>
    </rPh>
    <rPh sb="2" eb="3">
      <t>ヒ</t>
    </rPh>
    <phoneticPr fontId="2"/>
  </si>
  <si>
    <t>2．　　観　光　客　の　消　費　状　況</t>
    <rPh sb="4" eb="9">
      <t>カンコウキャク</t>
    </rPh>
    <rPh sb="12" eb="13">
      <t>ショウ</t>
    </rPh>
    <rPh sb="14" eb="15">
      <t>ヒ</t>
    </rPh>
    <rPh sb="16" eb="17">
      <t>ジョウ</t>
    </rPh>
    <rPh sb="18" eb="19">
      <t>キョウ</t>
    </rPh>
    <phoneticPr fontId="2"/>
  </si>
  <si>
    <t>石垣</t>
    <rPh sb="0" eb="2">
      <t>イシガキ</t>
    </rPh>
    <phoneticPr fontId="2"/>
  </si>
  <si>
    <t>別府ロープウェイ</t>
    <rPh sb="0" eb="2">
      <t>ベップ</t>
    </rPh>
    <phoneticPr fontId="2"/>
  </si>
  <si>
    <t>資料 … 観光課</t>
    <rPh sb="0" eb="2">
      <t>シリョウ</t>
    </rPh>
    <rPh sb="5" eb="7">
      <t>カンコウ</t>
    </rPh>
    <rPh sb="7" eb="8">
      <t>カ</t>
    </rPh>
    <phoneticPr fontId="2"/>
  </si>
  <si>
    <t>平 成２６ 年 度</t>
    <rPh sb="0" eb="3">
      <t>ヘイセイ</t>
    </rPh>
    <rPh sb="6" eb="9">
      <t>ネンド</t>
    </rPh>
    <phoneticPr fontId="2"/>
  </si>
  <si>
    <t>※ 平成２６年８月８日、不老泉リニューアルオープン。</t>
    <rPh sb="2" eb="4">
      <t>ヘイセイ</t>
    </rPh>
    <rPh sb="6" eb="7">
      <t>ネン</t>
    </rPh>
    <rPh sb="8" eb="9">
      <t>ツキ</t>
    </rPh>
    <rPh sb="10" eb="11">
      <t>ニチ</t>
    </rPh>
    <rPh sb="12" eb="14">
      <t>フロウ</t>
    </rPh>
    <rPh sb="14" eb="15">
      <t>セン</t>
    </rPh>
    <phoneticPr fontId="2"/>
  </si>
  <si>
    <t>２</t>
    <phoneticPr fontId="2"/>
  </si>
  <si>
    <t>７</t>
    <phoneticPr fontId="2"/>
  </si>
  <si>
    <t>平 成２７ 年 度</t>
    <rPh sb="0" eb="3">
      <t>ヘイセイ</t>
    </rPh>
    <rPh sb="6" eb="9">
      <t>ネンド</t>
    </rPh>
    <phoneticPr fontId="2"/>
  </si>
  <si>
    <r>
      <rPr>
        <sz val="11"/>
        <rFont val="ＭＳ Ｐゴシック"/>
        <family val="3"/>
        <charset val="128"/>
      </rPr>
      <t>別府ラクテンチ</t>
    </r>
    <rPh sb="0" eb="2">
      <t>ベップ</t>
    </rPh>
    <phoneticPr fontId="2"/>
  </si>
  <si>
    <t>平成２７年</t>
    <rPh sb="0" eb="2">
      <t>ヘイセイ</t>
    </rPh>
    <rPh sb="4" eb="5">
      <t>ネン</t>
    </rPh>
    <phoneticPr fontId="2"/>
  </si>
  <si>
    <t>申　請</t>
    <rPh sb="0" eb="1">
      <t>サル</t>
    </rPh>
    <rPh sb="2" eb="3">
      <t>ショウ</t>
    </rPh>
    <phoneticPr fontId="2"/>
  </si>
  <si>
    <t>許可</t>
    <rPh sb="0" eb="2">
      <t>キョカ</t>
    </rPh>
    <phoneticPr fontId="2"/>
  </si>
  <si>
    <t>許可</t>
    <phoneticPr fontId="2"/>
  </si>
  <si>
    <t>※ 平成28年版統計書より、「保健所報」の様式に合わせて様式変更。</t>
    <rPh sb="2" eb="4">
      <t>ヘイセイ</t>
    </rPh>
    <rPh sb="6" eb="8">
      <t>ネンバン</t>
    </rPh>
    <rPh sb="8" eb="11">
      <t>トウケイショ</t>
    </rPh>
    <rPh sb="15" eb="18">
      <t>ホケンジョ</t>
    </rPh>
    <rPh sb="18" eb="19">
      <t>ホウ</t>
    </rPh>
    <rPh sb="21" eb="23">
      <t>ヨウシキ</t>
    </rPh>
    <rPh sb="24" eb="25">
      <t>ア</t>
    </rPh>
    <rPh sb="28" eb="30">
      <t>ヨウシキ</t>
    </rPh>
    <rPh sb="30" eb="32">
      <t>ヘンコウ</t>
    </rPh>
    <phoneticPr fontId="2"/>
  </si>
  <si>
    <t>３</t>
    <phoneticPr fontId="2"/>
  </si>
  <si>
    <t>１０</t>
    <phoneticPr fontId="2"/>
  </si>
  <si>
    <t>１１</t>
    <phoneticPr fontId="2"/>
  </si>
  <si>
    <t>１２</t>
    <phoneticPr fontId="2"/>
  </si>
  <si>
    <t>平 成</t>
    <rPh sb="0" eb="1">
      <t>ヒラ</t>
    </rPh>
    <rPh sb="2" eb="3">
      <t>シゲル</t>
    </rPh>
    <phoneticPr fontId="3"/>
  </si>
  <si>
    <t>一般客</t>
    <rPh sb="0" eb="3">
      <t>イッパンキャク</t>
    </rPh>
    <phoneticPr fontId="2"/>
  </si>
  <si>
    <t>資料…観光課</t>
    <rPh sb="0" eb="2">
      <t>シリョウ</t>
    </rPh>
    <rPh sb="3" eb="5">
      <t>カンコウ</t>
    </rPh>
    <rPh sb="5" eb="6">
      <t>カ</t>
    </rPh>
    <phoneticPr fontId="3"/>
  </si>
  <si>
    <t>資料 …観光課</t>
    <rPh sb="0" eb="2">
      <t>シリョウ</t>
    </rPh>
    <rPh sb="4" eb="6">
      <t>カンコウ</t>
    </rPh>
    <rPh sb="6" eb="7">
      <t>カ</t>
    </rPh>
    <phoneticPr fontId="2"/>
  </si>
  <si>
    <t>・</t>
    <phoneticPr fontId="2"/>
  </si>
  <si>
    <t>アフリカンサファリ</t>
    <phoneticPr fontId="2"/>
  </si>
  <si>
    <t>ハーモニーランド</t>
    <phoneticPr fontId="2"/>
  </si>
  <si>
    <t>スギノイパレス</t>
    <phoneticPr fontId="2"/>
  </si>
  <si>
    <t>うみたまご</t>
    <phoneticPr fontId="2"/>
  </si>
  <si>
    <t>アクアビ－ト</t>
    <phoneticPr fontId="2"/>
  </si>
  <si>
    <t>グロ－バルタワ－</t>
    <phoneticPr fontId="2"/>
  </si>
  <si>
    <t>ビ－コンプラザ</t>
    <phoneticPr fontId="2"/>
  </si>
  <si>
    <t>神楽女湖菖蒲園</t>
    <phoneticPr fontId="2"/>
  </si>
  <si>
    <t>平成２８年</t>
    <rPh sb="0" eb="2">
      <t>ヘイセイ</t>
    </rPh>
    <rPh sb="4" eb="5">
      <t>ネン</t>
    </rPh>
    <phoneticPr fontId="2"/>
  </si>
  <si>
    <t>アジア</t>
    <phoneticPr fontId="2"/>
  </si>
  <si>
    <t>その他アジア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</si>
  <si>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</si>
  <si>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</si>
  <si>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豪州</t>
    <rPh sb="0" eb="2">
      <t>ゴウシュウ</t>
    </rPh>
    <phoneticPr fontId="2"/>
  </si>
  <si>
    <t>オ－ストラリア　</t>
    <phoneticPr fontId="2"/>
  </si>
  <si>
    <t>その他</t>
    <rPh sb="2" eb="3">
      <t>タ</t>
    </rPh>
    <phoneticPr fontId="2"/>
  </si>
  <si>
    <t>平 成２８ 年 度</t>
    <rPh sb="0" eb="3">
      <t>ヘイセイ</t>
    </rPh>
    <rPh sb="6" eb="9">
      <t>ネンド</t>
    </rPh>
    <phoneticPr fontId="2"/>
  </si>
  <si>
    <t>　　資料 … 大分県生活環境部自然保護推進室</t>
    <rPh sb="2" eb="4">
      <t>シリョウ</t>
    </rPh>
    <rPh sb="7" eb="9">
      <t>オオイタ</t>
    </rPh>
    <rPh sb="9" eb="10">
      <t>ケン</t>
    </rPh>
    <rPh sb="10" eb="12">
      <t>セイカツ</t>
    </rPh>
    <rPh sb="12" eb="15">
      <t>カンキョウブ</t>
    </rPh>
    <rPh sb="15" eb="17">
      <t>シゼン</t>
    </rPh>
    <rPh sb="17" eb="19">
      <t>ホゴ</t>
    </rPh>
    <rPh sb="19" eb="22">
      <t>スイシンシツ</t>
    </rPh>
    <phoneticPr fontId="2"/>
  </si>
  <si>
    <t>　　　　　入　　　　　 浴　　　　　者　　　　　数　　　　　の　　　　　推　　　　　移</t>
    <phoneticPr fontId="2"/>
  </si>
  <si>
    <t>別府海浜砂湯</t>
    <phoneticPr fontId="2"/>
  </si>
  <si>
    <t>亀 陽 泉</t>
    <rPh sb="0" eb="1">
      <t>カメ</t>
    </rPh>
    <rPh sb="2" eb="3">
      <t>ヨウ</t>
    </rPh>
    <rPh sb="4" eb="5">
      <t>イズミ</t>
    </rPh>
    <phoneticPr fontId="2"/>
  </si>
  <si>
    <t>資料…温泉課</t>
    <rPh sb="0" eb="2">
      <t>シリョウ</t>
    </rPh>
    <rPh sb="3" eb="5">
      <t>オンセン</t>
    </rPh>
    <rPh sb="5" eb="6">
      <t>カ</t>
    </rPh>
    <phoneticPr fontId="2"/>
  </si>
  <si>
    <t>※ 平成２８年７月２６日、亀陽泉リニューアルオープン。</t>
    <rPh sb="2" eb="4">
      <t>ヘイセイ</t>
    </rPh>
    <rPh sb="6" eb="7">
      <t>ネン</t>
    </rPh>
    <rPh sb="8" eb="9">
      <t>ツキ</t>
    </rPh>
    <rPh sb="11" eb="12">
      <t>ニチ</t>
    </rPh>
    <rPh sb="13" eb="14">
      <t>キ</t>
    </rPh>
    <rPh sb="14" eb="15">
      <t>ヨウ</t>
    </rPh>
    <rPh sb="15" eb="16">
      <t>セン</t>
    </rPh>
    <phoneticPr fontId="2"/>
  </si>
  <si>
    <t>※ 平成２４～２７年度の入浴者数は決算値を用いて修正をおこなった。</t>
    <rPh sb="2" eb="4">
      <t>ヘイセイ</t>
    </rPh>
    <rPh sb="9" eb="11">
      <t>ネンド</t>
    </rPh>
    <rPh sb="12" eb="14">
      <t>ニュウヨク</t>
    </rPh>
    <rPh sb="14" eb="15">
      <t>シャ</t>
    </rPh>
    <rPh sb="15" eb="16">
      <t>スウ</t>
    </rPh>
    <rPh sb="17" eb="19">
      <t>ケッサン</t>
    </rPh>
    <rPh sb="19" eb="20">
      <t>チ</t>
    </rPh>
    <rPh sb="21" eb="22">
      <t>モチ</t>
    </rPh>
    <rPh sb="24" eb="26">
      <t>シュウセイ</t>
    </rPh>
    <phoneticPr fontId="2"/>
  </si>
  <si>
    <t>※「香港」を「中国」に含む。</t>
    <rPh sb="2" eb="4">
      <t>ホンコン</t>
    </rPh>
    <rPh sb="7" eb="9">
      <t>チュウゴク</t>
    </rPh>
    <rPh sb="11" eb="12">
      <t>フク</t>
    </rPh>
    <phoneticPr fontId="7"/>
  </si>
  <si>
    <t>２</t>
    <phoneticPr fontId="2"/>
  </si>
  <si>
    <t>８</t>
    <phoneticPr fontId="3"/>
  </si>
  <si>
    <t>２８</t>
    <phoneticPr fontId="3"/>
  </si>
  <si>
    <t>９</t>
    <phoneticPr fontId="3"/>
  </si>
  <si>
    <t>２９</t>
    <phoneticPr fontId="3"/>
  </si>
  <si>
    <t>（％）</t>
    <phoneticPr fontId="2"/>
  </si>
  <si>
    <t>平　　　　　　　成　　　　　　　２９　　　　　　年</t>
    <rPh sb="0" eb="9">
      <t>ヘイセイ</t>
    </rPh>
    <rPh sb="24" eb="25">
      <t>ネン</t>
    </rPh>
    <phoneticPr fontId="2"/>
  </si>
  <si>
    <r>
      <t>指数平成２８</t>
    </r>
    <r>
      <rPr>
        <sz val="14"/>
        <color indexed="8"/>
        <rFont val="ＭＳ Ｐゴシック"/>
        <family val="3"/>
        <charset val="128"/>
      </rPr>
      <t>年＝１００</t>
    </r>
    <rPh sb="0" eb="2">
      <t>シスウ</t>
    </rPh>
    <rPh sb="2" eb="4">
      <t>ヘイセイ</t>
    </rPh>
    <rPh sb="6" eb="7">
      <t>ネン</t>
    </rPh>
    <phoneticPr fontId="2"/>
  </si>
  <si>
    <t>平　 成　 ２８　年　（ A ）</t>
    <rPh sb="0" eb="4">
      <t>ヘイセイ</t>
    </rPh>
    <rPh sb="9" eb="10">
      <t>ネン</t>
    </rPh>
    <phoneticPr fontId="2"/>
  </si>
  <si>
    <t>平　 成　 ２９　年　（ Ｂ ）</t>
    <rPh sb="0" eb="4">
      <t>ヘイセイ</t>
    </rPh>
    <rPh sb="9" eb="10">
      <t>ネン</t>
    </rPh>
    <phoneticPr fontId="2"/>
  </si>
  <si>
    <t>宿　　泊　　施　　設</t>
    <rPh sb="0" eb="1">
      <t>ヤド</t>
    </rPh>
    <rPh sb="3" eb="4">
      <t>ハク</t>
    </rPh>
    <rPh sb="6" eb="7">
      <t>シ</t>
    </rPh>
    <rPh sb="9" eb="10">
      <t>セツ</t>
    </rPh>
    <phoneticPr fontId="3"/>
  </si>
  <si>
    <t>軒　　　　　　数</t>
    <rPh sb="0" eb="1">
      <t>ノキ</t>
    </rPh>
    <rPh sb="7" eb="8">
      <t>カズ</t>
    </rPh>
    <phoneticPr fontId="3"/>
  </si>
  <si>
    <t>４．　　　宿　　　泊　　　施　　　設　　　の　　　状　　　況　　</t>
    <rPh sb="5" eb="6">
      <t>ヤド</t>
    </rPh>
    <rPh sb="9" eb="10">
      <t>ハク</t>
    </rPh>
    <rPh sb="13" eb="14">
      <t>シ</t>
    </rPh>
    <rPh sb="17" eb="18">
      <t>セツ</t>
    </rPh>
    <rPh sb="25" eb="26">
      <t>ジョウ</t>
    </rPh>
    <rPh sb="29" eb="30">
      <t>キョウ</t>
    </rPh>
    <phoneticPr fontId="2"/>
  </si>
  <si>
    <t>平成２９年度末現在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</si>
  <si>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　　　　数</t>
    <rPh sb="0" eb="1">
      <t>ソウ</t>
    </rPh>
    <rPh sb="5" eb="6">
      <t>スウ</t>
    </rPh>
    <phoneticPr fontId="2"/>
  </si>
  <si>
    <t>旅　　　　館</t>
    <rPh sb="0" eb="1">
      <t>タビ</t>
    </rPh>
    <rPh sb="5" eb="6">
      <t>カン</t>
    </rPh>
    <phoneticPr fontId="2"/>
  </si>
  <si>
    <t>簡 易 宿 所</t>
    <rPh sb="0" eb="1">
      <t>カン</t>
    </rPh>
    <rPh sb="2" eb="3">
      <t>エキ</t>
    </rPh>
    <rPh sb="4" eb="5">
      <t>ヤド</t>
    </rPh>
    <rPh sb="6" eb="7">
      <t>ショ</t>
    </rPh>
    <phoneticPr fontId="2"/>
  </si>
  <si>
    <t>ホ　　テ 　ル</t>
    <phoneticPr fontId="2"/>
  </si>
  <si>
    <t>下　　　 宿</t>
    <rPh sb="0" eb="1">
      <t>シタ</t>
    </rPh>
    <rPh sb="5" eb="6">
      <t>ヤド</t>
    </rPh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</si>
  <si>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</si>
  <si>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</si>
  <si>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</si>
  <si>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</si>
  <si>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</si>
  <si>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３</t>
    <phoneticPr fontId="2"/>
  </si>
  <si>
    <t>４</t>
    <phoneticPr fontId="2"/>
  </si>
  <si>
    <t>５</t>
    <phoneticPr fontId="2"/>
  </si>
  <si>
    <t>０</t>
    <phoneticPr fontId="2"/>
  </si>
  <si>
    <t>平成２９年</t>
    <rPh sb="0" eb="2">
      <t>ヘイセイ</t>
    </rPh>
    <rPh sb="4" eb="5">
      <t>ネン</t>
    </rPh>
    <phoneticPr fontId="2"/>
  </si>
  <si>
    <t>　　　　　　　　　　総　　　　　　　　　　　　　　数</t>
    <phoneticPr fontId="2"/>
  </si>
  <si>
    <t>２</t>
    <phoneticPr fontId="2"/>
  </si>
  <si>
    <t>４</t>
    <phoneticPr fontId="2"/>
  </si>
  <si>
    <t>－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</si>
  <si>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</si>
  <si>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</si>
  <si>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</si>
  <si>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</si>
  <si>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</si>
  <si>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２</t>
    <phoneticPr fontId="2"/>
  </si>
  <si>
    <t>６</t>
    <phoneticPr fontId="2"/>
  </si>
  <si>
    <t>２</t>
    <phoneticPr fontId="2"/>
  </si>
  <si>
    <t>７</t>
    <phoneticPr fontId="2"/>
  </si>
  <si>
    <t>８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</si>
  <si>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</si>
  <si>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</si>
  <si>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</si>
  <si>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</si>
  <si>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</si>
  <si>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</si>
  <si>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</si>
  <si>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</si>
  <si>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</si>
  <si>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</si>
  <si>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</si>
  <si>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２　６</t>
  </si>
  <si>
    <t>２</t>
  </si>
  <si>
    <t>６</t>
  </si>
  <si>
    <t>２　７</t>
  </si>
  <si>
    <t>７</t>
  </si>
  <si>
    <t>２　８</t>
  </si>
  <si>
    <t>８</t>
  </si>
  <si>
    <t>２　９</t>
    <phoneticPr fontId="2"/>
  </si>
  <si>
    <t>106</t>
    <phoneticPr fontId="2"/>
  </si>
  <si>
    <t>５</t>
  </si>
  <si>
    <t>12</t>
    <phoneticPr fontId="2"/>
  </si>
  <si>
    <t>資料…大分県ホームページ「大分県東部保健所報」</t>
    <rPh sb="0" eb="2">
      <t>シリョウ</t>
    </rPh>
    <rPh sb="3" eb="6">
      <t>オオイタケン</t>
    </rPh>
    <rPh sb="13" eb="16">
      <t>オオイタケン</t>
    </rPh>
    <rPh sb="16" eb="18">
      <t>トウブ</t>
    </rPh>
    <rPh sb="18" eb="20">
      <t>ホケン</t>
    </rPh>
    <rPh sb="20" eb="21">
      <t>ショ</t>
    </rPh>
    <rPh sb="21" eb="22">
      <t>ホウ</t>
    </rPh>
    <phoneticPr fontId="3"/>
  </si>
  <si>
    <t>資料 …大分県ホームページ「大分県東部保健所報」</t>
    <rPh sb="4" eb="7">
      <t>オオイタケン</t>
    </rPh>
    <rPh sb="14" eb="17">
      <t>オオイタケン</t>
    </rPh>
    <rPh sb="17" eb="19">
      <t>トウブ</t>
    </rPh>
    <rPh sb="19" eb="22">
      <t>ホケンジョ</t>
    </rPh>
    <rPh sb="22" eb="23">
      <t>ホウ</t>
    </rPh>
    <phoneticPr fontId="2"/>
  </si>
  <si>
    <t>平 成２９ 年 度</t>
    <rPh sb="0" eb="3">
      <t>ヘイセイ</t>
    </rPh>
    <rPh sb="6" eb="9">
      <t>ネンド</t>
    </rPh>
    <phoneticPr fontId="2"/>
  </si>
  <si>
    <t>－</t>
    <phoneticPr fontId="2"/>
  </si>
  <si>
    <t>※ 許可件数には、過年度申請に係る当該年度許可分を含む。</t>
    <rPh sb="2" eb="4">
      <t>キョカ</t>
    </rPh>
    <rPh sb="4" eb="6">
      <t>ケンスウ</t>
    </rPh>
    <rPh sb="9" eb="12">
      <t>カネンド</t>
    </rPh>
    <rPh sb="12" eb="14">
      <t>シンセイ</t>
    </rPh>
    <rPh sb="15" eb="16">
      <t>カカ</t>
    </rPh>
    <rPh sb="17" eb="19">
      <t>トウガイ</t>
    </rPh>
    <rPh sb="19" eb="21">
      <t>ネンド</t>
    </rPh>
    <rPh sb="21" eb="23">
      <t>キョカ</t>
    </rPh>
    <rPh sb="23" eb="24">
      <t>ブン</t>
    </rPh>
    <rPh sb="25" eb="26">
      <t>フク</t>
    </rPh>
    <phoneticPr fontId="2"/>
  </si>
  <si>
    <t>※ （　）の数字は冷泉数（２５℃未満）で本数に含む。　　</t>
  </si>
  <si>
    <t>資料・・・大分県ホームページ</t>
    <rPh sb="0" eb="2">
      <t>シリョウ</t>
    </rPh>
    <rPh sb="5" eb="8">
      <t>オオイタケン</t>
    </rPh>
    <phoneticPr fontId="2"/>
  </si>
  <si>
    <t>大分県東部保健所報</t>
    <rPh sb="0" eb="3">
      <t>オオイタケン</t>
    </rPh>
    <rPh sb="3" eb="5">
      <t>トウブ</t>
    </rPh>
    <rPh sb="5" eb="7">
      <t>ホケン</t>
    </rPh>
    <rPh sb="7" eb="8">
      <t>ショ</t>
    </rPh>
    <rPh sb="8" eb="9">
      <t>ホウ</t>
    </rPh>
    <phoneticPr fontId="2"/>
  </si>
  <si>
    <t>６</t>
    <phoneticPr fontId="3"/>
  </si>
  <si>
    <t>７</t>
    <phoneticPr fontId="3"/>
  </si>
  <si>
    <t>２６</t>
    <phoneticPr fontId="3"/>
  </si>
  <si>
    <t>２７</t>
    <phoneticPr fontId="3"/>
  </si>
  <si>
    <t>宿 　泊 　客</t>
    <rPh sb="0" eb="1">
      <t>ヤド</t>
    </rPh>
    <rPh sb="3" eb="4">
      <t>ハク</t>
    </rPh>
    <rPh sb="6" eb="7">
      <t>キャク</t>
    </rPh>
    <phoneticPr fontId="2"/>
  </si>
  <si>
    <t>日  帰  り  客</t>
    <rPh sb="0" eb="1">
      <t>ヒ</t>
    </rPh>
    <rPh sb="3" eb="4">
      <t>キ</t>
    </rPh>
    <rPh sb="9" eb="10">
      <t>キャク</t>
    </rPh>
    <phoneticPr fontId="2"/>
  </si>
  <si>
    <t>人　　員　（千人）</t>
    <rPh sb="0" eb="4">
      <t>ジンイン</t>
    </rPh>
    <rPh sb="6" eb="8">
      <t>センニン</t>
    </rPh>
    <phoneticPr fontId="2"/>
  </si>
  <si>
    <t>比　率　（％）</t>
    <rPh sb="0" eb="1">
      <t>ヒ</t>
    </rPh>
    <rPh sb="2" eb="3">
      <t>リツ</t>
    </rPh>
    <phoneticPr fontId="2"/>
  </si>
  <si>
    <t>前　年　対　比
（％）</t>
    <rPh sb="0" eb="3">
      <t>ゼンネン</t>
    </rPh>
    <rPh sb="4" eb="7">
      <t>タイヒ</t>
    </rPh>
    <phoneticPr fontId="2"/>
  </si>
  <si>
    <t>消　　費　　額　（千円）</t>
    <rPh sb="0" eb="4">
      <t>ショウヒ</t>
    </rPh>
    <rPh sb="6" eb="7">
      <t>ガク</t>
    </rPh>
    <rPh sb="9" eb="10">
      <t>セン</t>
    </rPh>
    <rPh sb="10" eb="11">
      <t>エン</t>
    </rPh>
    <phoneticPr fontId="2"/>
  </si>
  <si>
    <t>年　度</t>
    <phoneticPr fontId="2"/>
  </si>
  <si>
    <t>　月　
　　　　　年次・区分</t>
    <rPh sb="1" eb="2">
      <t>ツキ</t>
    </rPh>
    <rPh sb="10" eb="12">
      <t>ネンジ</t>
    </rPh>
    <rPh sb="13" eb="15">
      <t>クブン</t>
    </rPh>
    <phoneticPr fontId="3"/>
  </si>
  <si>
    <t>一般客</t>
    <rPh sb="0" eb="1">
      <t>イチ</t>
    </rPh>
    <rPh sb="1" eb="2">
      <t>ハン</t>
    </rPh>
    <rPh sb="2" eb="3">
      <t>キャク</t>
    </rPh>
    <phoneticPr fontId="2"/>
  </si>
  <si>
    <t>　　　　　　　　　　　　　月　　　　     　　　　  年次 ・ 区分</t>
    <rPh sb="13" eb="14">
      <t>ツキ</t>
    </rPh>
    <rPh sb="29" eb="30">
      <t>トシ</t>
    </rPh>
    <rPh sb="30" eb="31">
      <t>ツギ</t>
    </rPh>
    <rPh sb="34" eb="35">
      <t>ク</t>
    </rPh>
    <rPh sb="35" eb="36">
      <t>ブン</t>
    </rPh>
    <phoneticPr fontId="2"/>
  </si>
  <si>
    <t>８．　　県 下 市 町 村 別 ・ 温 泉 孔 数 の 推 移</t>
    <rPh sb="4" eb="7">
      <t>ケンカ</t>
    </rPh>
    <rPh sb="8" eb="13">
      <t>シチョウソン</t>
    </rPh>
    <rPh sb="14" eb="15">
      <t>ベツ</t>
    </rPh>
    <rPh sb="18" eb="21">
      <t>オンセン</t>
    </rPh>
    <rPh sb="22" eb="23">
      <t>コウ</t>
    </rPh>
    <rPh sb="24" eb="25">
      <t>スウ</t>
    </rPh>
    <rPh sb="28" eb="31">
      <t>スイイ</t>
    </rPh>
    <phoneticPr fontId="2"/>
  </si>
  <si>
    <t>９．　　年次別温泉掘さくなどの許可申請処理状況</t>
    <phoneticPr fontId="2"/>
  </si>
  <si>
    <t>１０．　　所　　　　　　在　　　　　　地　　　　　　別　　　　　　・　　　</t>
    <rPh sb="5" eb="13">
      <t>ショザイ</t>
    </rPh>
    <rPh sb="19" eb="27">
      <t>チベツ</t>
    </rPh>
    <phoneticPr fontId="2"/>
  </si>
  <si>
    <t>１１．　　市　　　　　営　　　　　温　　　　　泉　　　　　有　　　　　料　　　</t>
    <rPh sb="29" eb="30">
      <t>ユウ</t>
    </rPh>
    <rPh sb="35" eb="36">
      <t>リョウ</t>
    </rPh>
    <phoneticPr fontId="2"/>
  </si>
  <si>
    <t>県下市町村別・温泉孔数の推移</t>
    <phoneticPr fontId="2"/>
  </si>
  <si>
    <t>年次別温泉掘さくなどの許可申請処理状況</t>
    <phoneticPr fontId="2"/>
  </si>
  <si>
    <t>所在地別・温泉の状況</t>
    <rPh sb="0" eb="3">
      <t>ショザイチ</t>
    </rPh>
    <rPh sb="3" eb="4">
      <t>ベツ</t>
    </rPh>
    <rPh sb="5" eb="7">
      <t>オンセン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</si>
</sst>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0.0"/>
    <numFmt numFmtId="178" formatCode="#,##0;&quot;△ &quot;#,##0"/>
    <numFmt numFmtId="179" formatCode="#,##0.00;&quot;△ &quot;#,##0.00"/>
    <numFmt numFmtId="180" formatCode="#,##0_);\(#,##0\)"/>
    <numFmt numFmtId="181" formatCode="0;&quot;△ &quot;0"/>
    <numFmt numFmtId="182" formatCode="0.0;&quot;△ &quot;0.0"/>
    <numFmt numFmtId="183" formatCode="0_);[Red]\(0\)"/>
    <numFmt numFmtId="184" formatCode="0.0000_ "/>
    <numFmt numFmtId="185" formatCode="0.00_ "/>
    <numFmt numFmtId="186" formatCode="0.00_);[Red]\(0.0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7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44">
    <xf numFmtId="0" fontId="0" fillId="0" borderId="0" xfId="0"/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/>
    <xf numFmtId="184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7" fillId="0" borderId="0" xfId="0" applyFont="1" applyFill="1" applyAlignment="1"/>
    <xf numFmtId="17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14" fillId="0" borderId="0" xfId="0" applyFont="1" applyFill="1" applyBorder="1" applyAlignment="1">
      <alignment horizontal="left" vertical="center"/>
    </xf>
    <xf numFmtId="38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distributed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180" fontId="14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 vertical="center"/>
    </xf>
    <xf numFmtId="180" fontId="17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 indent="2"/>
    </xf>
    <xf numFmtId="0" fontId="14" fillId="0" borderId="0" xfId="0" applyFont="1" applyFill="1" applyAlignment="1">
      <alignment horizontal="right" vertical="top"/>
    </xf>
    <xf numFmtId="0" fontId="14" fillId="0" borderId="0" xfId="0" applyFont="1" applyFill="1" applyBorder="1" applyAlignment="1">
      <alignment horizontal="distributed" vertical="top"/>
    </xf>
    <xf numFmtId="0" fontId="20" fillId="0" borderId="0" xfId="0" applyFont="1" applyFill="1" applyAlignment="1">
      <alignment horizontal="distributed" vertical="top"/>
    </xf>
    <xf numFmtId="0" fontId="14" fillId="0" borderId="0" xfId="0" applyFont="1" applyFill="1" applyAlignment="1">
      <alignment horizontal="distributed" vertical="top"/>
    </xf>
    <xf numFmtId="0" fontId="20" fillId="0" borderId="0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right" vertical="center"/>
    </xf>
    <xf numFmtId="49" fontId="14" fillId="0" borderId="3" xfId="0" applyNumberFormat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49" fontId="17" fillId="0" borderId="3" xfId="0" applyNumberFormat="1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/>
    <xf numFmtId="3" fontId="14" fillId="0" borderId="0" xfId="0" applyNumberFormat="1" applyFont="1" applyFill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left"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180" fontId="16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38" fontId="4" fillId="0" borderId="13" xfId="2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distributed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8" fontId="21" fillId="0" borderId="3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8" fontId="21" fillId="0" borderId="3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179" fontId="22" fillId="0" borderId="0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8" fontId="27" fillId="2" borderId="0" xfId="0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27" fillId="0" borderId="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/>
    </xf>
    <xf numFmtId="0" fontId="14" fillId="0" borderId="2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" fontId="0" fillId="0" borderId="0" xfId="0" applyNumberFormat="1" applyFill="1" applyAlignment="1">
      <alignment horizontal="distributed" vertical="center"/>
    </xf>
    <xf numFmtId="3" fontId="4" fillId="0" borderId="0" xfId="0" applyNumberFormat="1" applyFont="1" applyFill="1" applyAlignment="1">
      <alignment horizontal="left" vertical="center"/>
    </xf>
    <xf numFmtId="3" fontId="0" fillId="0" borderId="0" xfId="0" applyNumberForma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0" applyFont="1" applyFill="1" applyBorder="1" applyAlignment="1">
      <alignment horizontal="justify" vertical="center" wrapText="1"/>
    </xf>
    <xf numFmtId="3" fontId="14" fillId="0" borderId="15" xfId="0" applyNumberFormat="1" applyFont="1" applyFill="1" applyBorder="1" applyAlignment="1">
      <alignment horizontal="justify" vertical="center" wrapText="1"/>
    </xf>
    <xf numFmtId="0" fontId="14" fillId="0" borderId="16" xfId="0" applyFont="1" applyFill="1" applyBorder="1" applyAlignment="1">
      <alignment horizontal="justify" vertical="center" wrapText="1"/>
    </xf>
    <xf numFmtId="0" fontId="14" fillId="0" borderId="17" xfId="0" applyFont="1" applyFill="1" applyBorder="1" applyAlignment="1">
      <alignment horizontal="justify" vertical="center" wrapText="1"/>
    </xf>
    <xf numFmtId="3" fontId="14" fillId="0" borderId="17" xfId="0" applyNumberFormat="1" applyFont="1" applyFill="1" applyBorder="1" applyAlignment="1">
      <alignment horizontal="justify" vertical="center" wrapText="1"/>
    </xf>
    <xf numFmtId="3" fontId="22" fillId="0" borderId="18" xfId="0" applyNumberFormat="1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49" fontId="22" fillId="0" borderId="19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vertical="top" wrapText="1"/>
    </xf>
    <xf numFmtId="49" fontId="20" fillId="0" borderId="24" xfId="0" applyNumberFormat="1" applyFont="1" applyFill="1" applyBorder="1" applyAlignment="1">
      <alignment vertical="top" wrapText="1"/>
    </xf>
    <xf numFmtId="49" fontId="20" fillId="0" borderId="25" xfId="0" applyNumberFormat="1" applyFont="1" applyFill="1" applyBorder="1" applyAlignment="1">
      <alignment vertical="top" wrapText="1"/>
    </xf>
    <xf numFmtId="49" fontId="20" fillId="0" borderId="26" xfId="0" applyNumberFormat="1" applyFont="1" applyFill="1" applyBorder="1" applyAlignment="1">
      <alignment vertical="top" wrapText="1"/>
    </xf>
    <xf numFmtId="0" fontId="22" fillId="0" borderId="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left" vertical="center"/>
    </xf>
    <xf numFmtId="178" fontId="27" fillId="2" borderId="13" xfId="0" applyNumberFormat="1" applyFont="1" applyFill="1" applyBorder="1" applyAlignment="1">
      <alignment horizontal="right" vertical="center"/>
    </xf>
    <xf numFmtId="178" fontId="27" fillId="2" borderId="0" xfId="0" applyNumberFormat="1" applyFont="1" applyFill="1" applyBorder="1" applyAlignment="1">
      <alignment horizontal="right" vertical="center"/>
    </xf>
    <xf numFmtId="178" fontId="27" fillId="2" borderId="2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left" vertical="center"/>
    </xf>
    <xf numFmtId="178" fontId="28" fillId="0" borderId="0" xfId="0" applyNumberFormat="1" applyFont="1" applyFill="1" applyBorder="1" applyAlignment="1">
      <alignment horizontal="right" vertical="center"/>
    </xf>
    <xf numFmtId="178" fontId="28" fillId="0" borderId="2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1" applyNumberFormat="1" applyFont="1" applyFill="1" applyBorder="1" applyAlignment="1">
      <alignment horizontal="right" vertical="center"/>
    </xf>
    <xf numFmtId="0" fontId="27" fillId="0" borderId="3" xfId="1" applyNumberFormat="1" applyFont="1" applyFill="1" applyBorder="1" applyAlignment="1">
      <alignment horizontal="right" vertical="center"/>
    </xf>
    <xf numFmtId="0" fontId="28" fillId="0" borderId="0" xfId="1" applyNumberFormat="1" applyFont="1" applyFill="1" applyBorder="1" applyAlignment="1">
      <alignment horizontal="right" vertical="center"/>
    </xf>
    <xf numFmtId="0" fontId="28" fillId="0" borderId="2" xfId="1" applyNumberFormat="1" applyFont="1" applyFill="1" applyBorder="1" applyAlignment="1">
      <alignment horizontal="right" vertical="center"/>
    </xf>
    <xf numFmtId="0" fontId="28" fillId="0" borderId="3" xfId="1" applyNumberFormat="1" applyFont="1" applyFill="1" applyBorder="1" applyAlignment="1">
      <alignment horizontal="right" vertical="center"/>
    </xf>
    <xf numFmtId="0" fontId="28" fillId="0" borderId="7" xfId="1" applyNumberFormat="1" applyFont="1" applyFill="1" applyBorder="1" applyAlignment="1">
      <alignment horizontal="right" vertical="center"/>
    </xf>
    <xf numFmtId="0" fontId="27" fillId="0" borderId="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/>
    </xf>
    <xf numFmtId="0" fontId="27" fillId="0" borderId="13" xfId="1" applyNumberFormat="1" applyFont="1" applyFill="1" applyBorder="1" applyAlignment="1">
      <alignment horizontal="right" vertical="center"/>
    </xf>
    <xf numFmtId="0" fontId="27" fillId="0" borderId="27" xfId="1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7" fillId="0" borderId="3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distributed" vertical="center" inden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178" fontId="22" fillId="0" borderId="28" xfId="0" applyNumberFormat="1" applyFont="1" applyFill="1" applyBorder="1" applyAlignment="1">
      <alignment horizontal="right" vertical="center"/>
    </xf>
    <xf numFmtId="178" fontId="22" fillId="0" borderId="3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2" fontId="24" fillId="0" borderId="0" xfId="1" applyNumberFormat="1" applyFont="1" applyFill="1" applyBorder="1" applyAlignment="1">
      <alignment horizontal="right" vertical="center"/>
    </xf>
    <xf numFmtId="185" fontId="24" fillId="0" borderId="0" xfId="0" applyNumberFormat="1" applyFont="1" applyFill="1" applyBorder="1" applyAlignment="1">
      <alignment horizontal="right" vertical="center"/>
    </xf>
    <xf numFmtId="178" fontId="22" fillId="0" borderId="29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distributed" vertical="center"/>
    </xf>
    <xf numFmtId="178" fontId="25" fillId="2" borderId="0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indent="1"/>
    </xf>
    <xf numFmtId="178" fontId="24" fillId="2" borderId="0" xfId="0" applyNumberFormat="1" applyFont="1" applyFill="1" applyBorder="1" applyAlignment="1">
      <alignment horizontal="right" vertical="center"/>
    </xf>
    <xf numFmtId="179" fontId="24" fillId="2" borderId="0" xfId="0" applyNumberFormat="1" applyFont="1" applyFill="1" applyBorder="1" applyAlignment="1">
      <alignment horizontal="right" vertical="center"/>
    </xf>
    <xf numFmtId="179" fontId="24" fillId="0" borderId="0" xfId="0" applyNumberFormat="1" applyFont="1" applyFill="1" applyBorder="1" applyAlignment="1">
      <alignment horizontal="right" vertical="center"/>
    </xf>
    <xf numFmtId="1" fontId="24" fillId="2" borderId="0" xfId="1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/>
    </xf>
    <xf numFmtId="181" fontId="24" fillId="0" borderId="0" xfId="1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center" vertical="center"/>
    </xf>
    <xf numFmtId="179" fontId="25" fillId="2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186" fontId="24" fillId="0" borderId="0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78" fontId="27" fillId="2" borderId="11" xfId="0" applyNumberFormat="1" applyFont="1" applyFill="1" applyBorder="1" applyAlignment="1">
      <alignment horizontal="right" vertical="center"/>
    </xf>
    <xf numFmtId="178" fontId="27" fillId="2" borderId="4" xfId="0" applyNumberFormat="1" applyFont="1" applyFill="1" applyBorder="1" applyAlignment="1">
      <alignment horizontal="right" vertical="center"/>
    </xf>
    <xf numFmtId="178" fontId="27" fillId="2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3" fontId="20" fillId="0" borderId="0" xfId="0" applyNumberFormat="1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8" fontId="16" fillId="0" borderId="28" xfId="0" applyNumberFormat="1" applyFont="1" applyFill="1" applyBorder="1" applyAlignment="1">
      <alignment horizontal="right" vertical="center"/>
    </xf>
    <xf numFmtId="178" fontId="16" fillId="0" borderId="30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right" vertical="center"/>
    </xf>
    <xf numFmtId="178" fontId="16" fillId="0" borderId="29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8" fontId="21" fillId="0" borderId="28" xfId="0" applyNumberFormat="1" applyFont="1" applyFill="1" applyBorder="1" applyAlignment="1">
      <alignment horizontal="right" vertical="center"/>
    </xf>
    <xf numFmtId="178" fontId="21" fillId="0" borderId="29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wrapText="1"/>
    </xf>
    <xf numFmtId="0" fontId="16" fillId="0" borderId="33" xfId="0" applyFont="1" applyFill="1" applyBorder="1" applyAlignment="1">
      <alignment horizontal="left"/>
    </xf>
    <xf numFmtId="0" fontId="16" fillId="0" borderId="34" xfId="0" applyFont="1" applyFill="1" applyBorder="1" applyAlignment="1">
      <alignment horizontal="left"/>
    </xf>
    <xf numFmtId="0" fontId="16" fillId="0" borderId="35" xfId="0" applyFont="1" applyFill="1" applyBorder="1" applyAlignment="1">
      <alignment horizontal="left"/>
    </xf>
    <xf numFmtId="0" fontId="16" fillId="0" borderId="36" xfId="0" applyFont="1" applyFill="1" applyBorder="1" applyAlignment="1">
      <alignment horizontal="left"/>
    </xf>
    <xf numFmtId="0" fontId="16" fillId="0" borderId="37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 indent="1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" fontId="4" fillId="2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/>
    </xf>
    <xf numFmtId="178" fontId="12" fillId="2" borderId="13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Border="1" applyAlignment="1">
      <alignment horizontal="right" vertical="center"/>
    </xf>
    <xf numFmtId="179" fontId="12" fillId="2" borderId="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distributed" vertical="center"/>
    </xf>
    <xf numFmtId="0" fontId="16" fillId="0" borderId="7" xfId="0" applyFont="1" applyFill="1" applyBorder="1" applyAlignment="1">
      <alignment horizontal="distributed" vertical="center"/>
    </xf>
    <xf numFmtId="178" fontId="16" fillId="0" borderId="3" xfId="0" applyNumberFormat="1" applyFont="1" applyFill="1" applyBorder="1" applyAlignment="1">
      <alignment horizontal="right" vertical="center"/>
    </xf>
    <xf numFmtId="179" fontId="16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178" fontId="16" fillId="0" borderId="1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wrapText="1"/>
    </xf>
    <xf numFmtId="0" fontId="21" fillId="0" borderId="4" xfId="0" applyFont="1" applyFill="1" applyBorder="1" applyAlignment="1">
      <alignment horizontal="center" vertical="center" wrapText="1"/>
    </xf>
    <xf numFmtId="182" fontId="4" fillId="0" borderId="0" xfId="0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178" fontId="4" fillId="0" borderId="3" xfId="0" applyNumberFormat="1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182" fontId="4" fillId="0" borderId="3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lef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5" fillId="0" borderId="3" xfId="2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2" borderId="41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left" vertical="center"/>
    </xf>
    <xf numFmtId="3" fontId="17" fillId="0" borderId="6" xfId="0" applyNumberFormat="1" applyFont="1" applyFill="1" applyBorder="1" applyAlignment="1">
      <alignment horizontal="left" vertical="center"/>
    </xf>
    <xf numFmtId="3" fontId="17" fillId="0" borderId="8" xfId="0" applyNumberFormat="1" applyFont="1" applyFill="1" applyBorder="1" applyAlignment="1">
      <alignment horizontal="left" vertical="center"/>
    </xf>
    <xf numFmtId="38" fontId="6" fillId="0" borderId="0" xfId="2" applyFont="1" applyFill="1" applyBorder="1" applyAlignment="1">
      <alignment horizontal="right" vertical="center"/>
    </xf>
    <xf numFmtId="38" fontId="6" fillId="2" borderId="0" xfId="2" applyFont="1" applyFill="1" applyBorder="1" applyAlignment="1">
      <alignment horizontal="right" vertical="center"/>
    </xf>
    <xf numFmtId="0" fontId="5" fillId="2" borderId="42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38" fontId="6" fillId="0" borderId="4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4" fillId="0" borderId="27" xfId="2" applyFont="1" applyFill="1" applyBorder="1" applyAlignment="1">
      <alignment horizontal="right" vertical="center"/>
    </xf>
    <xf numFmtId="38" fontId="5" fillId="2" borderId="3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4" xfId="0" applyFont="1" applyFill="1" applyBorder="1" applyAlignment="1">
      <alignment horizontal="distributed" vertical="center" wrapText="1"/>
    </xf>
    <xf numFmtId="3" fontId="14" fillId="0" borderId="4" xfId="0" applyNumberFormat="1" applyFont="1" applyFill="1" applyBorder="1" applyAlignment="1">
      <alignment horizontal="distributed" vertical="center" wrapText="1"/>
    </xf>
    <xf numFmtId="0" fontId="14" fillId="0" borderId="0" xfId="0" applyFont="1" applyFill="1" applyBorder="1" applyAlignment="1">
      <alignment horizontal="distributed" vertical="center" wrapText="1"/>
    </xf>
    <xf numFmtId="3" fontId="14" fillId="0" borderId="0" xfId="0" applyNumberFormat="1" applyFont="1" applyFill="1" applyBorder="1" applyAlignment="1">
      <alignment horizontal="distributed" vertical="center" wrapText="1"/>
    </xf>
    <xf numFmtId="0" fontId="14" fillId="0" borderId="5" xfId="0" applyFont="1" applyFill="1" applyBorder="1" applyAlignment="1">
      <alignment horizontal="distributed" vertical="center" wrapText="1"/>
    </xf>
    <xf numFmtId="3" fontId="14" fillId="0" borderId="5" xfId="0" applyNumberFormat="1" applyFont="1" applyFill="1" applyBorder="1" applyAlignment="1">
      <alignment horizontal="distributed" vertical="center" wrapText="1"/>
    </xf>
    <xf numFmtId="0" fontId="20" fillId="0" borderId="4" xfId="0" applyFont="1" applyFill="1" applyBorder="1" applyAlignment="1">
      <alignment horizontal="distributed" vertical="center"/>
    </xf>
    <xf numFmtId="3" fontId="20" fillId="0" borderId="4" xfId="0" applyNumberFormat="1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3" fontId="20" fillId="0" borderId="5" xfId="0" applyNumberFormat="1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3" fontId="20" fillId="0" borderId="6" xfId="0" applyNumberFormat="1" applyFont="1" applyFill="1" applyBorder="1" applyAlignment="1">
      <alignment horizontal="distributed" vertical="center"/>
    </xf>
    <xf numFmtId="0" fontId="14" fillId="0" borderId="4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/>
    </xf>
    <xf numFmtId="180" fontId="4" fillId="0" borderId="3" xfId="0" quotePrefix="1" applyNumberFormat="1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178" fontId="21" fillId="0" borderId="3" xfId="0" applyNumberFormat="1" applyFont="1" applyFill="1" applyBorder="1" applyAlignment="1">
      <alignment horizontal="right" vertical="center"/>
    </xf>
    <xf numFmtId="49" fontId="21" fillId="0" borderId="3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178" fontId="16" fillId="0" borderId="13" xfId="0" applyNumberFormat="1" applyFont="1" applyFill="1" applyBorder="1" applyAlignment="1">
      <alignment horizontal="right" vertical="center"/>
    </xf>
    <xf numFmtId="0" fontId="14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right" vertical="center"/>
    </xf>
    <xf numFmtId="178" fontId="12" fillId="0" borderId="4" xfId="0" applyNumberFormat="1" applyFont="1" applyFill="1" applyBorder="1" applyAlignment="1">
      <alignment horizontal="right" vertical="center"/>
    </xf>
    <xf numFmtId="180" fontId="12" fillId="0" borderId="4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 indent="1"/>
    </xf>
    <xf numFmtId="0" fontId="14" fillId="0" borderId="2" xfId="0" applyFont="1" applyFill="1" applyBorder="1" applyAlignment="1">
      <alignment horizontal="distributed" vertical="center" indent="1"/>
    </xf>
    <xf numFmtId="0" fontId="17" fillId="0" borderId="0" xfId="0" applyFont="1" applyFill="1" applyBorder="1" applyAlignment="1">
      <alignment horizontal="distributed" vertical="center" indent="1"/>
    </xf>
    <xf numFmtId="0" fontId="17" fillId="0" borderId="2" xfId="0" applyFont="1" applyFill="1" applyBorder="1" applyAlignment="1">
      <alignment horizontal="distributed" vertical="center" indent="1"/>
    </xf>
    <xf numFmtId="180" fontId="4" fillId="0" borderId="0" xfId="0" quotePrefix="1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distributed" vertical="center" indent="1"/>
    </xf>
    <xf numFmtId="0" fontId="14" fillId="0" borderId="7" xfId="0" applyFont="1" applyFill="1" applyBorder="1" applyAlignment="1">
      <alignment horizontal="distributed" vertical="center" indent="1"/>
    </xf>
    <xf numFmtId="0" fontId="20" fillId="0" borderId="0" xfId="0" applyFont="1" applyFill="1" applyAlignment="1">
      <alignment horizontal="right" vertical="center"/>
    </xf>
    <xf numFmtId="178" fontId="21" fillId="0" borderId="27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right" vertical="top"/>
    </xf>
    <xf numFmtId="178" fontId="16" fillId="0" borderId="22" xfId="0" applyNumberFormat="1" applyFont="1" applyFill="1" applyBorder="1" applyAlignment="1">
      <alignment horizontal="right" vertical="center"/>
    </xf>
    <xf numFmtId="178" fontId="16" fillId="0" borderId="18" xfId="0" applyNumberFormat="1" applyFont="1" applyFill="1" applyBorder="1" applyAlignment="1">
      <alignment horizontal="right" vertical="center"/>
    </xf>
    <xf numFmtId="178" fontId="16" fillId="0" borderId="20" xfId="0" applyNumberFormat="1" applyFont="1" applyFill="1" applyBorder="1" applyAlignment="1">
      <alignment horizontal="right" vertical="center"/>
    </xf>
    <xf numFmtId="178" fontId="21" fillId="0" borderId="22" xfId="0" applyNumberFormat="1" applyFont="1" applyFill="1" applyBorder="1" applyAlignment="1">
      <alignment horizontal="center" vertical="center"/>
    </xf>
    <xf numFmtId="178" fontId="21" fillId="0" borderId="18" xfId="0" applyNumberFormat="1" applyFont="1" applyFill="1" applyBorder="1" applyAlignment="1">
      <alignment horizontal="center" vertical="center"/>
    </xf>
    <xf numFmtId="178" fontId="21" fillId="0" borderId="20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right" vertical="center"/>
    </xf>
    <xf numFmtId="178" fontId="16" fillId="0" borderId="51" xfId="0" applyNumberFormat="1" applyFont="1" applyFill="1" applyBorder="1" applyAlignment="1">
      <alignment horizontal="right" vertical="center"/>
    </xf>
    <xf numFmtId="0" fontId="21" fillId="0" borderId="2" xfId="0" quotePrefix="1" applyNumberFormat="1" applyFont="1" applyFill="1" applyBorder="1" applyAlignment="1">
      <alignment horizontal="center" vertical="center"/>
    </xf>
    <xf numFmtId="0" fontId="21" fillId="0" borderId="51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2" xfId="2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3" fontId="17" fillId="0" borderId="0" xfId="0" applyNumberFormat="1" applyFont="1" applyFill="1" applyBorder="1" applyAlignment="1">
      <alignment horizontal="center" vertical="center"/>
    </xf>
    <xf numFmtId="3" fontId="21" fillId="0" borderId="1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180" fontId="21" fillId="0" borderId="0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distributed" vertical="center"/>
    </xf>
    <xf numFmtId="49" fontId="14" fillId="0" borderId="27" xfId="0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 indent="2"/>
    </xf>
    <xf numFmtId="3" fontId="14" fillId="0" borderId="0" xfId="0" applyNumberFormat="1" applyFont="1" applyFill="1" applyBorder="1" applyAlignment="1">
      <alignment horizontal="distributed" vertical="center" indent="2"/>
    </xf>
    <xf numFmtId="3" fontId="16" fillId="0" borderId="13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distributed" vertical="center" indent="2"/>
    </xf>
    <xf numFmtId="0" fontId="20" fillId="0" borderId="0" xfId="0" applyFont="1" applyFill="1" applyBorder="1" applyAlignment="1">
      <alignment horizontal="distributed" vertical="center" indent="2"/>
    </xf>
    <xf numFmtId="178" fontId="12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20" fillId="0" borderId="22" xfId="0" applyFont="1" applyFill="1" applyBorder="1"/>
    <xf numFmtId="0" fontId="20" fillId="0" borderId="21" xfId="0" applyFont="1" applyFill="1" applyBorder="1"/>
    <xf numFmtId="0" fontId="20" fillId="0" borderId="5" xfId="0" applyFont="1" applyFill="1" applyBorder="1"/>
    <xf numFmtId="0" fontId="20" fillId="0" borderId="12" xfId="0" applyFont="1" applyFill="1" applyBorder="1"/>
    <xf numFmtId="0" fontId="14" fillId="0" borderId="0" xfId="0" applyFont="1" applyFill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distributed" vertical="center" indent="2"/>
    </xf>
    <xf numFmtId="180" fontId="16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distributed" vertical="center" indent="2"/>
    </xf>
    <xf numFmtId="0" fontId="14" fillId="0" borderId="7" xfId="0" applyFont="1" applyFill="1" applyBorder="1" applyAlignment="1">
      <alignment horizontal="distributed" vertical="center" indent="2"/>
    </xf>
    <xf numFmtId="180" fontId="16" fillId="0" borderId="27" xfId="0" applyNumberFormat="1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distributed" vertical="center" indent="2"/>
    </xf>
    <xf numFmtId="176" fontId="16" fillId="0" borderId="3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</cellXfs>
  <cellStyles count="3">
    <cellStyle name="パーセント 2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5:AE35"/>
  <sheetViews>
    <sheetView showGridLines="0" tabSelected="1" view="pageBreakPreview" zoomScale="60" zoomScaleNormal="100" workbookViewId="0">
      <selection activeCell="F19" sqref="F19:M19"/>
    </sheetView>
  </sheetViews>
  <sheetFormatPr defaultColWidth="5.625" defaultRowHeight="20.100000000000001" customHeight="1" x14ac:dyDescent="0.15"/>
  <cols>
    <col min="1" max="1" width="4.625" style="7" customWidth="1"/>
    <col min="2" max="14" width="5.625" style="7"/>
    <col min="15" max="15" width="0" style="7" hidden="1" customWidth="1"/>
    <col min="16" max="16" width="5.875" style="7" hidden="1" customWidth="1"/>
    <col min="17" max="18" width="0" style="7" hidden="1" customWidth="1"/>
    <col min="19" max="16384" width="5.625" style="7"/>
  </cols>
  <sheetData>
    <row r="5" spans="2:31" ht="20.100000000000001" customHeight="1" x14ac:dyDescent="0.15"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2:31" ht="20.100000000000001" customHeight="1" x14ac:dyDescent="0.15">
      <c r="B6" s="228" t="s">
        <v>1</v>
      </c>
      <c r="C6" s="229"/>
      <c r="D6" s="231" t="s">
        <v>8</v>
      </c>
      <c r="E6" s="232"/>
      <c r="F6" s="233"/>
      <c r="G6" s="233"/>
      <c r="H6" s="233"/>
      <c r="I6" s="233"/>
      <c r="J6" s="233"/>
      <c r="K6" s="233"/>
      <c r="L6" s="233"/>
      <c r="M6" s="233"/>
      <c r="N6" s="77"/>
      <c r="O6" s="77"/>
      <c r="P6" s="77"/>
      <c r="Q6" s="78"/>
      <c r="R6" s="78"/>
      <c r="S6" s="78"/>
      <c r="T6" s="78"/>
    </row>
    <row r="7" spans="2:31" ht="20.100000000000001" customHeight="1" x14ac:dyDescent="0.15">
      <c r="B7" s="229"/>
      <c r="C7" s="229"/>
      <c r="D7" s="232"/>
      <c r="E7" s="232"/>
      <c r="F7" s="233"/>
      <c r="G7" s="233"/>
      <c r="H7" s="233"/>
      <c r="I7" s="233"/>
      <c r="J7" s="233"/>
      <c r="K7" s="233"/>
      <c r="L7" s="233"/>
      <c r="M7" s="233"/>
      <c r="N7" s="77"/>
      <c r="O7" s="77"/>
      <c r="P7" s="77"/>
      <c r="Q7" s="78"/>
      <c r="R7" s="78"/>
      <c r="S7" s="78"/>
      <c r="T7" s="78"/>
    </row>
    <row r="8" spans="2:31" ht="20.100000000000001" customHeight="1" x14ac:dyDescent="0.15"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2:31" ht="20.100000000000001" customHeight="1" x14ac:dyDescent="0.15"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/>
      <c r="V9"/>
      <c r="W9"/>
      <c r="X9"/>
      <c r="Y9"/>
      <c r="Z9"/>
      <c r="AA9"/>
      <c r="AB9"/>
      <c r="AC9"/>
      <c r="AD9"/>
      <c r="AE9"/>
    </row>
    <row r="10" spans="2:31" ht="20.100000000000001" customHeight="1" x14ac:dyDescent="0.15"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/>
      <c r="V10"/>
      <c r="W10"/>
      <c r="X10"/>
      <c r="Y10"/>
      <c r="Z10"/>
      <c r="AA10"/>
      <c r="AB10"/>
      <c r="AC10"/>
      <c r="AD10"/>
      <c r="AE10"/>
    </row>
    <row r="11" spans="2:31" ht="20.100000000000001" customHeight="1" x14ac:dyDescent="0.15">
      <c r="D11" s="230" t="s">
        <v>102</v>
      </c>
      <c r="E11" s="229"/>
      <c r="F11" s="234" t="s">
        <v>82</v>
      </c>
      <c r="G11" s="235"/>
      <c r="H11" s="235"/>
      <c r="I11" s="235"/>
      <c r="J11" s="235"/>
      <c r="K11" s="235"/>
      <c r="L11" s="235"/>
      <c r="M11" s="77"/>
      <c r="N11" s="77"/>
      <c r="O11" s="77"/>
      <c r="P11" s="77"/>
      <c r="Q11" s="78"/>
      <c r="R11" s="78"/>
      <c r="S11" s="78"/>
      <c r="T11" s="78"/>
      <c r="U11"/>
      <c r="V11"/>
      <c r="W11"/>
      <c r="X11"/>
      <c r="Y11"/>
      <c r="Z11"/>
      <c r="AA11"/>
      <c r="AB11"/>
      <c r="AC11"/>
      <c r="AD11"/>
      <c r="AE11"/>
    </row>
    <row r="12" spans="2:31" ht="20.100000000000001" customHeight="1" x14ac:dyDescent="0.15">
      <c r="D12" s="230" t="s">
        <v>103</v>
      </c>
      <c r="E12" s="229"/>
      <c r="F12" s="234" t="s">
        <v>3</v>
      </c>
      <c r="G12" s="235"/>
      <c r="H12" s="235"/>
      <c r="I12" s="235"/>
      <c r="J12" s="235"/>
      <c r="K12" s="78"/>
      <c r="L12" s="77"/>
      <c r="M12" s="77"/>
      <c r="N12" s="77"/>
      <c r="O12" s="77"/>
      <c r="P12" s="77"/>
      <c r="Q12" s="78"/>
      <c r="R12" s="78"/>
      <c r="S12" s="78"/>
      <c r="T12" s="78"/>
      <c r="U12"/>
      <c r="V12"/>
      <c r="W12"/>
      <c r="X12"/>
      <c r="Y12"/>
      <c r="Z12"/>
      <c r="AA12"/>
      <c r="AB12"/>
      <c r="AC12"/>
      <c r="AD12"/>
      <c r="AE12"/>
    </row>
    <row r="13" spans="2:31" ht="20.100000000000001" customHeight="1" x14ac:dyDescent="0.15">
      <c r="D13" s="230" t="s">
        <v>104</v>
      </c>
      <c r="E13" s="229"/>
      <c r="F13" s="234" t="s">
        <v>2</v>
      </c>
      <c r="G13" s="235"/>
      <c r="H13" s="235"/>
      <c r="I13" s="235"/>
      <c r="J13" s="235"/>
      <c r="K13" s="235"/>
      <c r="L13" s="77"/>
      <c r="M13" s="77"/>
      <c r="N13" s="77"/>
      <c r="O13" s="78"/>
      <c r="P13" s="78"/>
      <c r="Q13" s="78"/>
      <c r="R13" s="78"/>
      <c r="S13" s="78"/>
      <c r="T13" s="78"/>
      <c r="U13"/>
      <c r="V13"/>
      <c r="W13"/>
      <c r="X13"/>
      <c r="Y13"/>
      <c r="Z13"/>
      <c r="AA13"/>
      <c r="AB13"/>
      <c r="AC13"/>
      <c r="AD13"/>
      <c r="AE13"/>
    </row>
    <row r="14" spans="2:31" ht="20.100000000000001" customHeight="1" x14ac:dyDescent="0.15">
      <c r="D14" s="230" t="s">
        <v>105</v>
      </c>
      <c r="E14" s="229"/>
      <c r="F14" s="234" t="s">
        <v>4</v>
      </c>
      <c r="G14" s="235"/>
      <c r="H14" s="235"/>
      <c r="I14" s="235"/>
      <c r="J14" s="77"/>
      <c r="K14" s="77"/>
      <c r="L14" s="77"/>
      <c r="M14" s="77"/>
      <c r="N14" s="77"/>
      <c r="O14" s="77"/>
      <c r="P14" s="77"/>
      <c r="Q14" s="78"/>
      <c r="R14" s="78"/>
      <c r="S14" s="78"/>
      <c r="T14" s="78"/>
      <c r="U14"/>
      <c r="V14"/>
      <c r="W14"/>
      <c r="X14"/>
      <c r="Y14"/>
      <c r="Z14"/>
      <c r="AA14"/>
      <c r="AB14"/>
      <c r="AC14"/>
      <c r="AD14"/>
      <c r="AE14"/>
    </row>
    <row r="15" spans="2:31" ht="20.100000000000001" customHeight="1" x14ac:dyDescent="0.15">
      <c r="D15" s="230" t="s">
        <v>106</v>
      </c>
      <c r="E15" s="229"/>
      <c r="F15" s="234" t="s">
        <v>5</v>
      </c>
      <c r="G15" s="235"/>
      <c r="H15" s="235"/>
      <c r="I15" s="235"/>
      <c r="J15" s="235"/>
      <c r="K15" s="77"/>
      <c r="L15" s="77"/>
      <c r="M15" s="77"/>
      <c r="N15" s="77"/>
      <c r="O15" s="77"/>
      <c r="P15" s="77"/>
      <c r="Q15" s="78"/>
      <c r="R15" s="78"/>
      <c r="S15" s="78"/>
      <c r="T15" s="78"/>
      <c r="U15"/>
      <c r="V15"/>
      <c r="W15"/>
      <c r="X15"/>
      <c r="Y15"/>
      <c r="Z15"/>
      <c r="AA15"/>
      <c r="AB15"/>
      <c r="AC15"/>
      <c r="AD15"/>
      <c r="AE15"/>
    </row>
    <row r="16" spans="2:31" ht="20.100000000000001" customHeight="1" x14ac:dyDescent="0.15">
      <c r="D16" s="230" t="s">
        <v>107</v>
      </c>
      <c r="E16" s="229"/>
      <c r="F16" s="234" t="s">
        <v>6</v>
      </c>
      <c r="G16" s="235"/>
      <c r="H16" s="235"/>
      <c r="I16" s="235"/>
      <c r="J16" s="77"/>
      <c r="K16" s="77"/>
      <c r="L16" s="77"/>
      <c r="M16" s="77"/>
      <c r="N16" s="77"/>
      <c r="O16" s="77"/>
      <c r="P16" s="77"/>
      <c r="Q16" s="78"/>
      <c r="R16" s="78"/>
      <c r="S16" s="78"/>
      <c r="T16" s="78"/>
      <c r="U16"/>
      <c r="V16"/>
      <c r="W16"/>
      <c r="X16"/>
      <c r="Y16"/>
      <c r="Z16"/>
      <c r="AA16"/>
      <c r="AB16"/>
      <c r="AC16"/>
      <c r="AD16"/>
      <c r="AE16"/>
    </row>
    <row r="17" spans="4:31" ht="20.100000000000001" customHeight="1" x14ac:dyDescent="0.15">
      <c r="D17" s="230" t="s">
        <v>108</v>
      </c>
      <c r="E17" s="229"/>
      <c r="F17" s="234" t="s">
        <v>7</v>
      </c>
      <c r="G17" s="235"/>
      <c r="H17" s="235"/>
      <c r="I17" s="235"/>
      <c r="J17" s="77"/>
      <c r="K17" s="77"/>
      <c r="L17" s="77"/>
      <c r="M17" s="77"/>
      <c r="N17" s="77"/>
      <c r="O17" s="77"/>
      <c r="P17" s="77"/>
      <c r="Q17" s="78"/>
      <c r="R17" s="78"/>
      <c r="S17" s="78"/>
      <c r="T17" s="78"/>
      <c r="U17"/>
      <c r="V17"/>
      <c r="W17"/>
      <c r="X17"/>
      <c r="Y17"/>
      <c r="Z17"/>
      <c r="AA17"/>
      <c r="AB17"/>
      <c r="AC17"/>
      <c r="AD17"/>
      <c r="AE17"/>
    </row>
    <row r="18" spans="4:31" ht="20.100000000000001" customHeight="1" x14ac:dyDescent="0.15">
      <c r="D18" s="230" t="s">
        <v>109</v>
      </c>
      <c r="E18" s="229"/>
      <c r="F18" s="226" t="s">
        <v>300</v>
      </c>
      <c r="G18" s="227"/>
      <c r="H18" s="227"/>
      <c r="I18" s="227"/>
      <c r="J18" s="227"/>
      <c r="K18" s="77"/>
      <c r="L18" s="78"/>
      <c r="M18" s="78"/>
      <c r="N18" s="78"/>
      <c r="O18" s="77"/>
      <c r="P18" s="77"/>
      <c r="Q18" s="78"/>
      <c r="R18" s="78"/>
      <c r="S18" s="78"/>
      <c r="T18" s="78"/>
      <c r="U18"/>
      <c r="V18"/>
      <c r="W18"/>
      <c r="X18"/>
      <c r="Y18"/>
      <c r="Z18"/>
      <c r="AA18"/>
      <c r="AB18"/>
      <c r="AC18"/>
      <c r="AD18"/>
      <c r="AE18"/>
    </row>
    <row r="19" spans="4:31" ht="20.100000000000001" customHeight="1" x14ac:dyDescent="0.15">
      <c r="D19" s="230" t="s">
        <v>110</v>
      </c>
      <c r="E19" s="229"/>
      <c r="F19" s="226" t="s">
        <v>301</v>
      </c>
      <c r="G19" s="226"/>
      <c r="H19" s="226"/>
      <c r="I19" s="226"/>
      <c r="J19" s="226"/>
      <c r="K19" s="226"/>
      <c r="L19" s="226"/>
      <c r="M19" s="226"/>
      <c r="N19" s="78"/>
      <c r="O19" s="77"/>
      <c r="P19" s="77"/>
      <c r="Q19" s="78"/>
      <c r="R19" s="78"/>
      <c r="S19" s="78"/>
      <c r="T19" s="78"/>
      <c r="U19"/>
      <c r="V19"/>
      <c r="W19"/>
      <c r="X19"/>
      <c r="Y19"/>
      <c r="Z19"/>
      <c r="AA19"/>
      <c r="AB19"/>
      <c r="AC19"/>
      <c r="AD19"/>
      <c r="AE19"/>
    </row>
    <row r="20" spans="4:31" ht="20.100000000000001" customHeight="1" x14ac:dyDescent="0.15">
      <c r="D20" s="230" t="s">
        <v>111</v>
      </c>
      <c r="E20" s="229"/>
      <c r="F20" s="234" t="s">
        <v>302</v>
      </c>
      <c r="G20" s="235"/>
      <c r="H20" s="235"/>
      <c r="I20" s="235"/>
      <c r="J20" s="235"/>
      <c r="K20" s="235"/>
      <c r="L20" s="235"/>
      <c r="M20" s="77"/>
      <c r="N20" s="77"/>
      <c r="O20" s="77"/>
      <c r="P20" s="77">
        <v>4013</v>
      </c>
      <c r="Q20" s="78"/>
      <c r="R20" s="78"/>
      <c r="S20" s="78"/>
      <c r="T20" s="78"/>
      <c r="U20"/>
      <c r="V20"/>
      <c r="W20"/>
      <c r="X20"/>
      <c r="Y20"/>
      <c r="Z20"/>
      <c r="AA20"/>
      <c r="AB20"/>
      <c r="AC20"/>
      <c r="AD20"/>
      <c r="AE20"/>
    </row>
    <row r="21" spans="4:31" ht="20.100000000000001" customHeight="1" x14ac:dyDescent="0.15">
      <c r="D21" s="230" t="s">
        <v>112</v>
      </c>
      <c r="E21" s="229"/>
      <c r="F21" s="234" t="s">
        <v>89</v>
      </c>
      <c r="G21" s="235"/>
      <c r="H21" s="235"/>
      <c r="I21" s="235"/>
      <c r="J21" s="235"/>
      <c r="K21" s="235"/>
      <c r="L21" s="235"/>
      <c r="M21" s="235"/>
      <c r="N21" s="235"/>
      <c r="O21" s="77"/>
      <c r="P21" s="85"/>
      <c r="Q21" s="86"/>
      <c r="R21" s="86"/>
      <c r="S21" s="86"/>
      <c r="T21" s="86"/>
      <c r="U21"/>
      <c r="V21"/>
      <c r="W21"/>
      <c r="X21"/>
      <c r="Y21"/>
      <c r="Z21"/>
      <c r="AA21"/>
      <c r="AB21"/>
      <c r="AC21"/>
      <c r="AD21"/>
      <c r="AE21"/>
    </row>
    <row r="22" spans="4:31" ht="20.100000000000001" customHeight="1" x14ac:dyDescent="0.2">
      <c r="D22" s="11"/>
      <c r="G22" s="12"/>
      <c r="U22"/>
      <c r="V22"/>
      <c r="W22"/>
      <c r="X22"/>
      <c r="Y22"/>
      <c r="Z22"/>
      <c r="AA22"/>
      <c r="AB22"/>
      <c r="AC22"/>
      <c r="AD22"/>
      <c r="AE22"/>
    </row>
    <row r="23" spans="4:31" ht="20.100000000000001" customHeight="1" x14ac:dyDescent="0.2">
      <c r="D23" s="11"/>
      <c r="G23" s="12"/>
    </row>
    <row r="24" spans="4:31" ht="20.100000000000001" customHeight="1" x14ac:dyDescent="0.2">
      <c r="D24" s="11"/>
      <c r="G24" s="12"/>
    </row>
    <row r="25" spans="4:31" ht="20.100000000000001" customHeight="1" x14ac:dyDescent="0.2">
      <c r="D25" s="11"/>
      <c r="G25" s="12"/>
    </row>
    <row r="26" spans="4:31" ht="20.100000000000001" customHeight="1" x14ac:dyDescent="0.2">
      <c r="D26" s="11"/>
      <c r="G26" s="12"/>
    </row>
    <row r="27" spans="4:31" ht="20.100000000000001" customHeight="1" x14ac:dyDescent="0.2">
      <c r="D27" s="11"/>
      <c r="G27" s="12"/>
    </row>
    <row r="28" spans="4:31" ht="20.100000000000001" customHeight="1" x14ac:dyDescent="0.2">
      <c r="D28" s="11"/>
      <c r="G28" s="12"/>
    </row>
    <row r="29" spans="4:31" ht="20.100000000000001" customHeight="1" x14ac:dyDescent="0.2">
      <c r="D29" s="11"/>
      <c r="G29" s="12"/>
    </row>
    <row r="30" spans="4:31" ht="20.100000000000001" customHeight="1" x14ac:dyDescent="0.2">
      <c r="D30" s="11"/>
      <c r="G30" s="12"/>
    </row>
    <row r="31" spans="4:31" ht="20.100000000000001" customHeight="1" x14ac:dyDescent="0.2">
      <c r="D31" s="11"/>
      <c r="G31" s="12"/>
    </row>
    <row r="32" spans="4:31" ht="20.100000000000001" customHeight="1" x14ac:dyDescent="0.2">
      <c r="D32" s="11"/>
      <c r="G32" s="12"/>
    </row>
    <row r="33" spans="4:7" ht="20.100000000000001" customHeight="1" x14ac:dyDescent="0.2">
      <c r="D33" s="11"/>
      <c r="G33" s="12"/>
    </row>
    <row r="34" spans="4:7" ht="20.100000000000001" customHeight="1" x14ac:dyDescent="0.2">
      <c r="D34" s="11"/>
      <c r="G34" s="12"/>
    </row>
    <row r="35" spans="4:7" ht="20.100000000000001" customHeight="1" x14ac:dyDescent="0.15">
      <c r="D35" s="11"/>
    </row>
  </sheetData>
  <mergeCells count="22">
    <mergeCell ref="D21:E21"/>
    <mergeCell ref="F21:N21"/>
    <mergeCell ref="D19:E19"/>
    <mergeCell ref="D20:E20"/>
    <mergeCell ref="D18:E18"/>
    <mergeCell ref="F20:L20"/>
    <mergeCell ref="D17:E17"/>
    <mergeCell ref="D11:E11"/>
    <mergeCell ref="D14:E14"/>
    <mergeCell ref="D13:E13"/>
    <mergeCell ref="F14:I14"/>
    <mergeCell ref="F16:I16"/>
    <mergeCell ref="F17:I17"/>
    <mergeCell ref="F13:K13"/>
    <mergeCell ref="F11:L11"/>
    <mergeCell ref="F12:J12"/>
    <mergeCell ref="F15:J15"/>
    <mergeCell ref="B6:C7"/>
    <mergeCell ref="D12:E12"/>
    <mergeCell ref="D6:M7"/>
    <mergeCell ref="D15:E15"/>
    <mergeCell ref="D16:E1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27" orientation="portrait" useFirstPageNumber="1" r:id="rId1"/>
  <headerFooter scaleWithDoc="0" alignWithMargins="0">
    <oddFooter>&amp;C&amp;P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61"/>
  <sheetViews>
    <sheetView showGridLines="0" tabSelected="1" topLeftCell="R10" zoomScale="70" zoomScaleNormal="70" workbookViewId="0">
      <selection activeCell="F19" sqref="F19:M19"/>
    </sheetView>
  </sheetViews>
  <sheetFormatPr defaultColWidth="3.625" defaultRowHeight="21.95" customHeight="1" x14ac:dyDescent="0.15"/>
  <cols>
    <col min="1" max="5" width="4.75" style="178" customWidth="1"/>
    <col min="6" max="6" width="6.5" style="178" customWidth="1"/>
    <col min="7" max="32" width="4.75" style="178" customWidth="1"/>
    <col min="33" max="33" width="4.75" style="179" customWidth="1"/>
    <col min="34" max="65" width="4.75" style="178" customWidth="1"/>
    <col min="66" max="66" width="3.625" style="178"/>
    <col min="67" max="68" width="0" style="178" hidden="1" customWidth="1"/>
    <col min="69" max="69" width="6.625" style="178" hidden="1" customWidth="1"/>
    <col min="70" max="80" width="0" style="178" hidden="1" customWidth="1"/>
    <col min="81" max="16384" width="3.625" style="178"/>
  </cols>
  <sheetData>
    <row r="2" spans="1:66" ht="30" customHeight="1" x14ac:dyDescent="0.15">
      <c r="A2" s="236" t="s">
        <v>140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82"/>
      <c r="Z2" s="182"/>
      <c r="AA2" s="182"/>
      <c r="AB2" s="182"/>
      <c r="AC2" s="182"/>
      <c r="AD2" s="182"/>
      <c r="AE2" s="182"/>
      <c r="AF2" s="182"/>
      <c r="AG2" s="183"/>
    </row>
    <row r="3" spans="1:66" ht="30" customHeight="1" x14ac:dyDescent="0.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3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3"/>
    </row>
    <row r="4" spans="1:66" ht="30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3"/>
    </row>
    <row r="5" spans="1:66" ht="30" customHeight="1" x14ac:dyDescent="0.1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</row>
    <row r="6" spans="1:66" ht="30" customHeight="1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3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3"/>
    </row>
    <row r="7" spans="1:66" ht="30" customHeight="1" x14ac:dyDescent="0.1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3"/>
    </row>
    <row r="8" spans="1:66" ht="18.75" customHeight="1" x14ac:dyDescent="0.15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</row>
    <row r="9" spans="1:66" ht="24.95" customHeight="1" x14ac:dyDescent="0.15">
      <c r="A9" s="237" t="s">
        <v>113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11"/>
      <c r="AH9" s="238" t="s">
        <v>63</v>
      </c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</row>
    <row r="10" spans="1:66" ht="20.25" customHeight="1" thickBot="1" x14ac:dyDescent="0.2">
      <c r="A10" s="257" t="s">
        <v>64</v>
      </c>
      <c r="B10" s="257"/>
      <c r="C10" s="257"/>
      <c r="D10" s="257"/>
      <c r="E10" s="257"/>
    </row>
    <row r="11" spans="1:66" ht="18" customHeight="1" x14ac:dyDescent="0.15">
      <c r="A11" s="239" t="s">
        <v>295</v>
      </c>
      <c r="B11" s="240"/>
      <c r="C11" s="240"/>
      <c r="D11" s="240"/>
      <c r="E11" s="240"/>
      <c r="F11" s="241"/>
      <c r="G11" s="241"/>
      <c r="H11" s="241"/>
      <c r="I11" s="245" t="s">
        <v>31</v>
      </c>
      <c r="J11" s="245"/>
      <c r="K11" s="245"/>
      <c r="L11" s="245"/>
      <c r="M11" s="245" t="s">
        <v>32</v>
      </c>
      <c r="N11" s="245"/>
      <c r="O11" s="245"/>
      <c r="P11" s="245"/>
      <c r="Q11" s="245" t="s">
        <v>175</v>
      </c>
      <c r="R11" s="245"/>
      <c r="S11" s="245"/>
      <c r="T11" s="245"/>
      <c r="U11" s="247" t="s">
        <v>147</v>
      </c>
      <c r="V11" s="247"/>
      <c r="W11" s="247"/>
      <c r="X11" s="247"/>
      <c r="Y11" s="247" t="s">
        <v>148</v>
      </c>
      <c r="Z11" s="247"/>
      <c r="AA11" s="247"/>
      <c r="AB11" s="247"/>
      <c r="AC11" s="247" t="s">
        <v>149</v>
      </c>
      <c r="AD11" s="247"/>
      <c r="AE11" s="247"/>
      <c r="AF11" s="249"/>
      <c r="AG11" s="185"/>
      <c r="AH11" s="251" t="s">
        <v>167</v>
      </c>
      <c r="AI11" s="247"/>
      <c r="AJ11" s="247"/>
      <c r="AK11" s="247"/>
      <c r="AL11" s="247" t="s">
        <v>33</v>
      </c>
      <c r="AM11" s="247"/>
      <c r="AN11" s="247"/>
      <c r="AO11" s="247"/>
      <c r="AP11" s="247" t="s">
        <v>34</v>
      </c>
      <c r="AQ11" s="247"/>
      <c r="AR11" s="247"/>
      <c r="AS11" s="247"/>
      <c r="AT11" s="247" t="s">
        <v>176</v>
      </c>
      <c r="AU11" s="247"/>
      <c r="AV11" s="247"/>
      <c r="AW11" s="247"/>
      <c r="AX11" s="247" t="s">
        <v>177</v>
      </c>
      <c r="AY11" s="247"/>
      <c r="AZ11" s="247"/>
      <c r="BA11" s="247"/>
      <c r="BB11" s="247" t="s">
        <v>178</v>
      </c>
      <c r="BC11" s="247"/>
      <c r="BD11" s="247"/>
      <c r="BE11" s="247"/>
      <c r="BF11" s="247" t="s">
        <v>37</v>
      </c>
      <c r="BG11" s="247"/>
      <c r="BH11" s="247"/>
      <c r="BI11" s="247"/>
      <c r="BJ11" s="253" t="s">
        <v>293</v>
      </c>
      <c r="BK11" s="254"/>
      <c r="BL11" s="254"/>
      <c r="BM11" s="254"/>
    </row>
    <row r="12" spans="1:66" ht="24.75" customHeight="1" x14ac:dyDescent="0.15">
      <c r="A12" s="242"/>
      <c r="B12" s="243"/>
      <c r="C12" s="243"/>
      <c r="D12" s="243"/>
      <c r="E12" s="243"/>
      <c r="F12" s="244"/>
      <c r="G12" s="244"/>
      <c r="H12" s="244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50"/>
      <c r="AG12" s="185"/>
      <c r="AH12" s="252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55"/>
      <c r="BK12" s="256"/>
      <c r="BL12" s="256"/>
      <c r="BM12" s="256"/>
    </row>
    <row r="13" spans="1:66" s="179" customFormat="1" ht="30.75" customHeight="1" x14ac:dyDescent="0.15">
      <c r="A13" s="258" t="s">
        <v>85</v>
      </c>
      <c r="B13" s="258"/>
      <c r="C13" s="258"/>
      <c r="D13" s="259" t="s">
        <v>32</v>
      </c>
      <c r="E13" s="260" t="s">
        <v>282</v>
      </c>
      <c r="F13" s="258" t="s">
        <v>87</v>
      </c>
      <c r="G13" s="258"/>
      <c r="H13" s="196"/>
      <c r="I13" s="333">
        <v>676865</v>
      </c>
      <c r="J13" s="334"/>
      <c r="K13" s="334"/>
      <c r="L13" s="334"/>
      <c r="M13" s="334">
        <v>550672</v>
      </c>
      <c r="N13" s="334"/>
      <c r="O13" s="334"/>
      <c r="P13" s="334"/>
      <c r="Q13" s="334">
        <v>746254</v>
      </c>
      <c r="R13" s="334"/>
      <c r="S13" s="334"/>
      <c r="T13" s="334"/>
      <c r="U13" s="334">
        <v>600057</v>
      </c>
      <c r="V13" s="334"/>
      <c r="W13" s="334"/>
      <c r="X13" s="334"/>
      <c r="Y13" s="334">
        <v>743498</v>
      </c>
      <c r="Z13" s="334"/>
      <c r="AA13" s="334"/>
      <c r="AB13" s="334"/>
      <c r="AC13" s="334">
        <v>576928</v>
      </c>
      <c r="AD13" s="334"/>
      <c r="AE13" s="334"/>
      <c r="AF13" s="334"/>
      <c r="AG13" s="199"/>
      <c r="AH13" s="334">
        <v>624305</v>
      </c>
      <c r="AI13" s="334"/>
      <c r="AJ13" s="334"/>
      <c r="AK13" s="334"/>
      <c r="AL13" s="334">
        <v>1031101</v>
      </c>
      <c r="AM13" s="334"/>
      <c r="AN13" s="334"/>
      <c r="AO13" s="334"/>
      <c r="AP13" s="334">
        <v>668960</v>
      </c>
      <c r="AQ13" s="334"/>
      <c r="AR13" s="334"/>
      <c r="AS13" s="334"/>
      <c r="AT13" s="334">
        <v>623352</v>
      </c>
      <c r="AU13" s="334"/>
      <c r="AV13" s="334"/>
      <c r="AW13" s="334"/>
      <c r="AX13" s="334">
        <v>705857</v>
      </c>
      <c r="AY13" s="334"/>
      <c r="AZ13" s="334"/>
      <c r="BA13" s="334"/>
      <c r="BB13" s="334">
        <v>617216</v>
      </c>
      <c r="BC13" s="334"/>
      <c r="BD13" s="334"/>
      <c r="BE13" s="334"/>
      <c r="BF13" s="334">
        <v>8165065</v>
      </c>
      <c r="BG13" s="334"/>
      <c r="BH13" s="334"/>
      <c r="BI13" s="335"/>
      <c r="BJ13" s="258" t="s">
        <v>179</v>
      </c>
      <c r="BK13" s="258"/>
      <c r="BL13" s="265" t="s">
        <v>284</v>
      </c>
      <c r="BM13" s="258" t="s">
        <v>87</v>
      </c>
      <c r="BN13" s="197"/>
    </row>
    <row r="14" spans="1:66" s="179" customFormat="1" ht="30.75" customHeight="1" x14ac:dyDescent="0.15">
      <c r="A14" s="258"/>
      <c r="B14" s="258"/>
      <c r="C14" s="258"/>
      <c r="D14" s="259"/>
      <c r="E14" s="260"/>
      <c r="F14" s="258"/>
      <c r="G14" s="258"/>
      <c r="H14" s="198"/>
      <c r="I14" s="261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199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3"/>
      <c r="BJ14" s="258"/>
      <c r="BK14" s="258"/>
      <c r="BL14" s="265"/>
      <c r="BM14" s="258"/>
      <c r="BN14" s="197"/>
    </row>
    <row r="15" spans="1:66" s="179" customFormat="1" ht="30.75" customHeight="1" x14ac:dyDescent="0.15">
      <c r="A15" s="258"/>
      <c r="B15" s="258"/>
      <c r="C15" s="258"/>
      <c r="D15" s="259" t="s">
        <v>32</v>
      </c>
      <c r="E15" s="260" t="s">
        <v>283</v>
      </c>
      <c r="F15" s="258"/>
      <c r="G15" s="258"/>
      <c r="H15" s="198"/>
      <c r="I15" s="262">
        <v>697417</v>
      </c>
      <c r="J15" s="262"/>
      <c r="K15" s="262"/>
      <c r="L15" s="262"/>
      <c r="M15" s="262">
        <v>597374</v>
      </c>
      <c r="N15" s="262"/>
      <c r="O15" s="262"/>
      <c r="P15" s="262"/>
      <c r="Q15" s="262">
        <v>764825</v>
      </c>
      <c r="R15" s="262"/>
      <c r="S15" s="262"/>
      <c r="T15" s="262"/>
      <c r="U15" s="262">
        <v>661260</v>
      </c>
      <c r="V15" s="262"/>
      <c r="W15" s="262"/>
      <c r="X15" s="262"/>
      <c r="Y15" s="262">
        <v>807499</v>
      </c>
      <c r="Z15" s="262"/>
      <c r="AA15" s="262"/>
      <c r="AB15" s="262"/>
      <c r="AC15" s="262">
        <v>607518</v>
      </c>
      <c r="AD15" s="262"/>
      <c r="AE15" s="262"/>
      <c r="AF15" s="262"/>
      <c r="AG15" s="199"/>
      <c r="AH15" s="262">
        <v>696856</v>
      </c>
      <c r="AI15" s="262"/>
      <c r="AJ15" s="262"/>
      <c r="AK15" s="262"/>
      <c r="AL15" s="262">
        <v>965937</v>
      </c>
      <c r="AM15" s="262"/>
      <c r="AN15" s="262"/>
      <c r="AO15" s="262"/>
      <c r="AP15" s="262">
        <v>866412</v>
      </c>
      <c r="AQ15" s="262"/>
      <c r="AR15" s="262"/>
      <c r="AS15" s="262"/>
      <c r="AT15" s="262">
        <v>741699</v>
      </c>
      <c r="AU15" s="262"/>
      <c r="AV15" s="262"/>
      <c r="AW15" s="262"/>
      <c r="AX15" s="262">
        <v>740557</v>
      </c>
      <c r="AY15" s="262"/>
      <c r="AZ15" s="262"/>
      <c r="BA15" s="262"/>
      <c r="BB15" s="262">
        <v>650086</v>
      </c>
      <c r="BC15" s="262"/>
      <c r="BD15" s="262"/>
      <c r="BE15" s="262"/>
      <c r="BF15" s="262">
        <v>8797440</v>
      </c>
      <c r="BG15" s="262"/>
      <c r="BH15" s="262"/>
      <c r="BI15" s="263"/>
      <c r="BJ15" s="258"/>
      <c r="BK15" s="258"/>
      <c r="BL15" s="265" t="s">
        <v>285</v>
      </c>
      <c r="BM15" s="258"/>
      <c r="BN15" s="197"/>
    </row>
    <row r="16" spans="1:66" s="179" customFormat="1" ht="30.75" customHeight="1" x14ac:dyDescent="0.15">
      <c r="A16" s="258"/>
      <c r="B16" s="258"/>
      <c r="C16" s="258"/>
      <c r="D16" s="259"/>
      <c r="E16" s="260"/>
      <c r="F16" s="258"/>
      <c r="G16" s="258"/>
      <c r="H16" s="198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199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3"/>
      <c r="BJ16" s="258"/>
      <c r="BK16" s="258"/>
      <c r="BL16" s="265"/>
      <c r="BM16" s="258"/>
      <c r="BN16" s="197"/>
    </row>
    <row r="17" spans="1:66" s="179" customFormat="1" ht="30.75" customHeight="1" x14ac:dyDescent="0.15">
      <c r="A17" s="258"/>
      <c r="B17" s="258"/>
      <c r="C17" s="258"/>
      <c r="D17" s="259" t="s">
        <v>209</v>
      </c>
      <c r="E17" s="260" t="s">
        <v>210</v>
      </c>
      <c r="F17" s="258"/>
      <c r="G17" s="258"/>
      <c r="H17" s="198"/>
      <c r="I17" s="261">
        <v>680708</v>
      </c>
      <c r="J17" s="262"/>
      <c r="K17" s="262"/>
      <c r="L17" s="262"/>
      <c r="M17" s="262">
        <v>656260</v>
      </c>
      <c r="N17" s="262"/>
      <c r="O17" s="262"/>
      <c r="P17" s="262"/>
      <c r="Q17" s="262">
        <v>812067</v>
      </c>
      <c r="R17" s="262"/>
      <c r="S17" s="262"/>
      <c r="T17" s="262"/>
      <c r="U17" s="262">
        <v>464617</v>
      </c>
      <c r="V17" s="262"/>
      <c r="W17" s="262"/>
      <c r="X17" s="262"/>
      <c r="Y17" s="262">
        <v>527179</v>
      </c>
      <c r="Z17" s="262"/>
      <c r="AA17" s="262"/>
      <c r="AB17" s="262"/>
      <c r="AC17" s="262">
        <v>445904</v>
      </c>
      <c r="AD17" s="262"/>
      <c r="AE17" s="262"/>
      <c r="AF17" s="262"/>
      <c r="AG17" s="199"/>
      <c r="AH17" s="262">
        <v>632142</v>
      </c>
      <c r="AI17" s="262"/>
      <c r="AJ17" s="262"/>
      <c r="AK17" s="262"/>
      <c r="AL17" s="262">
        <v>986785</v>
      </c>
      <c r="AM17" s="262"/>
      <c r="AN17" s="262"/>
      <c r="AO17" s="262"/>
      <c r="AP17" s="262">
        <v>639049</v>
      </c>
      <c r="AQ17" s="262"/>
      <c r="AR17" s="262"/>
      <c r="AS17" s="262"/>
      <c r="AT17" s="262">
        <v>743958</v>
      </c>
      <c r="AU17" s="262"/>
      <c r="AV17" s="262"/>
      <c r="AW17" s="262"/>
      <c r="AX17" s="262">
        <v>679660</v>
      </c>
      <c r="AY17" s="262"/>
      <c r="AZ17" s="262"/>
      <c r="BA17" s="262"/>
      <c r="BB17" s="262">
        <v>675692</v>
      </c>
      <c r="BC17" s="262"/>
      <c r="BD17" s="262"/>
      <c r="BE17" s="262"/>
      <c r="BF17" s="262">
        <f>SUM(I17:BE18)</f>
        <v>7944021</v>
      </c>
      <c r="BG17" s="262"/>
      <c r="BH17" s="262"/>
      <c r="BI17" s="263"/>
      <c r="BJ17" s="258"/>
      <c r="BK17" s="258"/>
      <c r="BL17" s="265" t="s">
        <v>211</v>
      </c>
      <c r="BM17" s="258"/>
      <c r="BN17" s="197"/>
    </row>
    <row r="18" spans="1:66" s="179" customFormat="1" ht="30.75" customHeight="1" x14ac:dyDescent="0.15">
      <c r="A18" s="258"/>
      <c r="B18" s="258"/>
      <c r="C18" s="258"/>
      <c r="D18" s="259"/>
      <c r="E18" s="260"/>
      <c r="F18" s="258"/>
      <c r="G18" s="258"/>
      <c r="H18" s="198"/>
      <c r="I18" s="261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199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3"/>
      <c r="BJ18" s="258"/>
      <c r="BK18" s="258"/>
      <c r="BL18" s="265"/>
      <c r="BM18" s="258"/>
      <c r="BN18" s="197"/>
    </row>
    <row r="19" spans="1:66" s="186" customFormat="1" ht="30.75" customHeight="1" x14ac:dyDescent="0.15">
      <c r="A19" s="258"/>
      <c r="B19" s="258"/>
      <c r="C19" s="258"/>
      <c r="D19" s="266" t="s">
        <v>209</v>
      </c>
      <c r="E19" s="267" t="s">
        <v>212</v>
      </c>
      <c r="F19" s="258"/>
      <c r="G19" s="258"/>
      <c r="H19" s="200"/>
      <c r="I19" s="268">
        <v>715512</v>
      </c>
      <c r="J19" s="268"/>
      <c r="K19" s="268"/>
      <c r="L19" s="268"/>
      <c r="M19" s="268">
        <v>610094</v>
      </c>
      <c r="N19" s="268"/>
      <c r="O19" s="268"/>
      <c r="P19" s="268"/>
      <c r="Q19" s="268">
        <v>803929</v>
      </c>
      <c r="R19" s="268"/>
      <c r="S19" s="268"/>
      <c r="T19" s="268"/>
      <c r="U19" s="268">
        <v>706835</v>
      </c>
      <c r="V19" s="268"/>
      <c r="W19" s="268"/>
      <c r="X19" s="268"/>
      <c r="Y19" s="268">
        <v>841053</v>
      </c>
      <c r="Z19" s="268"/>
      <c r="AA19" s="268"/>
      <c r="AB19" s="268"/>
      <c r="AC19" s="268">
        <v>625241</v>
      </c>
      <c r="AD19" s="268"/>
      <c r="AE19" s="268"/>
      <c r="AF19" s="268"/>
      <c r="AG19" s="201"/>
      <c r="AH19" s="268">
        <v>680232</v>
      </c>
      <c r="AI19" s="268"/>
      <c r="AJ19" s="268"/>
      <c r="AK19" s="268"/>
      <c r="AL19" s="268">
        <v>1022356</v>
      </c>
      <c r="AM19" s="268"/>
      <c r="AN19" s="268"/>
      <c r="AO19" s="268"/>
      <c r="AP19" s="268">
        <v>662398</v>
      </c>
      <c r="AQ19" s="268"/>
      <c r="AR19" s="268"/>
      <c r="AS19" s="268"/>
      <c r="AT19" s="268">
        <v>722471</v>
      </c>
      <c r="AU19" s="268"/>
      <c r="AV19" s="268"/>
      <c r="AW19" s="268"/>
      <c r="AX19" s="268">
        <v>738361</v>
      </c>
      <c r="AY19" s="268"/>
      <c r="AZ19" s="268"/>
      <c r="BA19" s="268"/>
      <c r="BB19" s="268">
        <v>678396</v>
      </c>
      <c r="BC19" s="268"/>
      <c r="BD19" s="268"/>
      <c r="BE19" s="268"/>
      <c r="BF19" s="268">
        <f>SUM(I19:BE20)</f>
        <v>8806878</v>
      </c>
      <c r="BG19" s="268"/>
      <c r="BH19" s="268"/>
      <c r="BI19" s="269"/>
      <c r="BJ19" s="258"/>
      <c r="BK19" s="258"/>
      <c r="BL19" s="270" t="s">
        <v>213</v>
      </c>
      <c r="BM19" s="258"/>
      <c r="BN19" s="202"/>
    </row>
    <row r="20" spans="1:66" s="186" customFormat="1" ht="30.75" customHeight="1" x14ac:dyDescent="0.15">
      <c r="A20" s="258"/>
      <c r="B20" s="258"/>
      <c r="C20" s="258"/>
      <c r="D20" s="266"/>
      <c r="E20" s="267"/>
      <c r="F20" s="258"/>
      <c r="G20" s="258"/>
      <c r="H20" s="200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01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9"/>
      <c r="BJ20" s="258"/>
      <c r="BK20" s="258"/>
      <c r="BL20" s="270"/>
      <c r="BM20" s="258"/>
      <c r="BN20" s="202"/>
    </row>
    <row r="21" spans="1:66" ht="30.75" customHeight="1" x14ac:dyDescent="0.15">
      <c r="A21" s="203"/>
      <c r="B21" s="203"/>
      <c r="C21" s="203"/>
      <c r="D21" s="203"/>
      <c r="E21" s="203"/>
      <c r="F21" s="203"/>
      <c r="G21" s="203"/>
      <c r="H21" s="198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0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71"/>
      <c r="BJ21" s="203"/>
      <c r="BK21" s="203"/>
      <c r="BL21" s="203"/>
      <c r="BM21" s="203"/>
      <c r="BN21" s="205"/>
    </row>
    <row r="22" spans="1:66" ht="30.75" customHeight="1" x14ac:dyDescent="0.15">
      <c r="A22" s="203"/>
      <c r="B22" s="284" t="s">
        <v>294</v>
      </c>
      <c r="C22" s="284"/>
      <c r="D22" s="284"/>
      <c r="E22" s="284"/>
      <c r="F22" s="284"/>
      <c r="G22" s="203"/>
      <c r="H22" s="198"/>
      <c r="I22" s="264">
        <f>I19-I24</f>
        <v>715477</v>
      </c>
      <c r="J22" s="264"/>
      <c r="K22" s="264"/>
      <c r="L22" s="264"/>
      <c r="M22" s="264">
        <f>M19-M24</f>
        <v>609839</v>
      </c>
      <c r="N22" s="264"/>
      <c r="O22" s="264"/>
      <c r="P22" s="264"/>
      <c r="Q22" s="264">
        <f>Q19-Q24</f>
        <v>803412</v>
      </c>
      <c r="R22" s="264"/>
      <c r="S22" s="264"/>
      <c r="T22" s="264"/>
      <c r="U22" s="264">
        <f>U19-U24</f>
        <v>705689</v>
      </c>
      <c r="V22" s="264"/>
      <c r="W22" s="264"/>
      <c r="X22" s="264"/>
      <c r="Y22" s="264">
        <f>Y19-Y24</f>
        <v>835826</v>
      </c>
      <c r="Z22" s="264"/>
      <c r="AA22" s="264"/>
      <c r="AB22" s="264"/>
      <c r="AC22" s="264">
        <f>AC19-AC24</f>
        <v>623273</v>
      </c>
      <c r="AD22" s="264"/>
      <c r="AE22" s="264"/>
      <c r="AF22" s="264"/>
      <c r="AG22" s="201"/>
      <c r="AH22" s="264">
        <f>AH19-AH24</f>
        <v>680069</v>
      </c>
      <c r="AI22" s="264"/>
      <c r="AJ22" s="264"/>
      <c r="AK22" s="264"/>
      <c r="AL22" s="264">
        <f>AL19-AL24</f>
        <v>1021898</v>
      </c>
      <c r="AM22" s="264"/>
      <c r="AN22" s="264"/>
      <c r="AO22" s="264"/>
      <c r="AP22" s="264">
        <f>AP19-AP24</f>
        <v>653721</v>
      </c>
      <c r="AQ22" s="264"/>
      <c r="AR22" s="264"/>
      <c r="AS22" s="264"/>
      <c r="AT22" s="264">
        <f>AT19-AT24</f>
        <v>715152</v>
      </c>
      <c r="AU22" s="264"/>
      <c r="AV22" s="264"/>
      <c r="AW22" s="264"/>
      <c r="AX22" s="264">
        <f>AX19-AX24</f>
        <v>733565</v>
      </c>
      <c r="AY22" s="264"/>
      <c r="AZ22" s="264"/>
      <c r="BA22" s="264"/>
      <c r="BB22" s="264">
        <f>BB19-BB24</f>
        <v>677546</v>
      </c>
      <c r="BC22" s="264"/>
      <c r="BD22" s="264"/>
      <c r="BE22" s="264"/>
      <c r="BF22" s="268">
        <f>SUM(I22:BE23)</f>
        <v>8775467</v>
      </c>
      <c r="BG22" s="268"/>
      <c r="BH22" s="268"/>
      <c r="BI22" s="269"/>
      <c r="BJ22" s="258" t="s">
        <v>180</v>
      </c>
      <c r="BK22" s="258"/>
      <c r="BL22" s="258"/>
      <c r="BM22" s="258"/>
      <c r="BN22" s="205"/>
    </row>
    <row r="23" spans="1:66" ht="30.75" customHeight="1" x14ac:dyDescent="0.15">
      <c r="A23" s="203"/>
      <c r="B23" s="284"/>
      <c r="C23" s="284"/>
      <c r="D23" s="284"/>
      <c r="E23" s="284"/>
      <c r="F23" s="284"/>
      <c r="G23" s="203"/>
      <c r="H23" s="198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01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8"/>
      <c r="BG23" s="268"/>
      <c r="BH23" s="268"/>
      <c r="BI23" s="269"/>
      <c r="BJ23" s="258"/>
      <c r="BK23" s="272"/>
      <c r="BL23" s="272"/>
      <c r="BM23" s="272"/>
      <c r="BN23" s="205"/>
    </row>
    <row r="24" spans="1:66" ht="30.75" customHeight="1" x14ac:dyDescent="0.15">
      <c r="A24" s="203"/>
      <c r="B24" s="284" t="s">
        <v>66</v>
      </c>
      <c r="C24" s="284"/>
      <c r="D24" s="284"/>
      <c r="E24" s="284"/>
      <c r="F24" s="284"/>
      <c r="G24" s="203"/>
      <c r="H24" s="198"/>
      <c r="I24" s="264">
        <f>0+35</f>
        <v>35</v>
      </c>
      <c r="J24" s="264"/>
      <c r="K24" s="264"/>
      <c r="L24" s="264"/>
      <c r="M24" s="264">
        <f>220+35</f>
        <v>255</v>
      </c>
      <c r="N24" s="264"/>
      <c r="O24" s="264"/>
      <c r="P24" s="264"/>
      <c r="Q24" s="264">
        <f>403+114</f>
        <v>517</v>
      </c>
      <c r="R24" s="264"/>
      <c r="S24" s="264"/>
      <c r="T24" s="264"/>
      <c r="U24" s="264">
        <f>956+190</f>
        <v>1146</v>
      </c>
      <c r="V24" s="264"/>
      <c r="W24" s="264"/>
      <c r="X24" s="264"/>
      <c r="Y24" s="264">
        <f>4217+1010</f>
        <v>5227</v>
      </c>
      <c r="Z24" s="264"/>
      <c r="AA24" s="264"/>
      <c r="AB24" s="264"/>
      <c r="AC24" s="264">
        <f>1629+339</f>
        <v>1968</v>
      </c>
      <c r="AD24" s="264"/>
      <c r="AE24" s="264"/>
      <c r="AF24" s="264"/>
      <c r="AG24" s="201"/>
      <c r="AH24" s="264">
        <f>163+0</f>
        <v>163</v>
      </c>
      <c r="AI24" s="264"/>
      <c r="AJ24" s="264"/>
      <c r="AK24" s="264"/>
      <c r="AL24" s="264">
        <f>313+145</f>
        <v>458</v>
      </c>
      <c r="AM24" s="264"/>
      <c r="AN24" s="264"/>
      <c r="AO24" s="264"/>
      <c r="AP24" s="264">
        <f>6810+1867</f>
        <v>8677</v>
      </c>
      <c r="AQ24" s="264"/>
      <c r="AR24" s="264"/>
      <c r="AS24" s="264"/>
      <c r="AT24" s="264">
        <f>5489+1830</f>
        <v>7319</v>
      </c>
      <c r="AU24" s="264"/>
      <c r="AV24" s="264"/>
      <c r="AW24" s="264"/>
      <c r="AX24" s="264">
        <f>3764+1032</f>
        <v>4796</v>
      </c>
      <c r="AY24" s="264"/>
      <c r="AZ24" s="264"/>
      <c r="BA24" s="264"/>
      <c r="BB24" s="264">
        <f>330+520</f>
        <v>850</v>
      </c>
      <c r="BC24" s="264"/>
      <c r="BD24" s="264"/>
      <c r="BE24" s="264"/>
      <c r="BF24" s="268">
        <f>SUM(I24:BE25)</f>
        <v>31411</v>
      </c>
      <c r="BG24" s="268"/>
      <c r="BH24" s="268"/>
      <c r="BI24" s="269"/>
      <c r="BJ24" s="258" t="s">
        <v>66</v>
      </c>
      <c r="BK24" s="258"/>
      <c r="BL24" s="258"/>
      <c r="BM24" s="258"/>
      <c r="BN24" s="205"/>
    </row>
    <row r="25" spans="1:66" ht="30.75" customHeight="1" x14ac:dyDescent="0.15">
      <c r="A25" s="203"/>
      <c r="B25" s="284"/>
      <c r="C25" s="284"/>
      <c r="D25" s="284"/>
      <c r="E25" s="284"/>
      <c r="F25" s="284"/>
      <c r="G25" s="203"/>
      <c r="H25" s="198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01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8"/>
      <c r="BG25" s="268"/>
      <c r="BH25" s="268"/>
      <c r="BI25" s="269"/>
      <c r="BJ25" s="258"/>
      <c r="BK25" s="272"/>
      <c r="BL25" s="272"/>
      <c r="BM25" s="272"/>
      <c r="BN25" s="205"/>
    </row>
    <row r="26" spans="1:66" ht="30.75" customHeight="1" x14ac:dyDescent="0.15">
      <c r="A26" s="203"/>
      <c r="B26" s="284" t="s">
        <v>159</v>
      </c>
      <c r="C26" s="284"/>
      <c r="D26" s="284"/>
      <c r="E26" s="284"/>
      <c r="F26" s="284"/>
      <c r="G26" s="258" t="s">
        <v>214</v>
      </c>
      <c r="H26" s="285"/>
      <c r="I26" s="288">
        <v>8.1</v>
      </c>
      <c r="J26" s="273"/>
      <c r="K26" s="273"/>
      <c r="L26" s="273"/>
      <c r="M26" s="273">
        <v>6.9</v>
      </c>
      <c r="N26" s="273"/>
      <c r="O26" s="273"/>
      <c r="P26" s="273"/>
      <c r="Q26" s="273">
        <v>9.1</v>
      </c>
      <c r="R26" s="273"/>
      <c r="S26" s="273"/>
      <c r="T26" s="273"/>
      <c r="U26" s="290">
        <v>8</v>
      </c>
      <c r="V26" s="290"/>
      <c r="W26" s="290"/>
      <c r="X26" s="290"/>
      <c r="Y26" s="273">
        <v>9.5</v>
      </c>
      <c r="Z26" s="273"/>
      <c r="AA26" s="273"/>
      <c r="AB26" s="273"/>
      <c r="AC26" s="273">
        <v>7.1</v>
      </c>
      <c r="AD26" s="273"/>
      <c r="AE26" s="273"/>
      <c r="AF26" s="273"/>
      <c r="AG26" s="206"/>
      <c r="AH26" s="273">
        <v>7.7</v>
      </c>
      <c r="AI26" s="273"/>
      <c r="AJ26" s="273"/>
      <c r="AK26" s="273"/>
      <c r="AL26" s="273">
        <v>11.6</v>
      </c>
      <c r="AM26" s="273"/>
      <c r="AN26" s="273"/>
      <c r="AO26" s="273"/>
      <c r="AP26" s="273">
        <v>7.5</v>
      </c>
      <c r="AQ26" s="273"/>
      <c r="AR26" s="273"/>
      <c r="AS26" s="273"/>
      <c r="AT26" s="273">
        <v>8.1999999999999993</v>
      </c>
      <c r="AU26" s="273"/>
      <c r="AV26" s="273"/>
      <c r="AW26" s="273"/>
      <c r="AX26" s="273">
        <v>8.4</v>
      </c>
      <c r="AY26" s="273"/>
      <c r="AZ26" s="273"/>
      <c r="BA26" s="273"/>
      <c r="BB26" s="273">
        <v>7.7</v>
      </c>
      <c r="BC26" s="273"/>
      <c r="BD26" s="273"/>
      <c r="BE26" s="273"/>
      <c r="BF26" s="275">
        <v>100</v>
      </c>
      <c r="BG26" s="275"/>
      <c r="BH26" s="275"/>
      <c r="BI26" s="276"/>
      <c r="BJ26" s="258" t="s">
        <v>67</v>
      </c>
      <c r="BK26" s="258"/>
      <c r="BL26" s="258"/>
      <c r="BM26" s="258"/>
      <c r="BN26" s="205"/>
    </row>
    <row r="27" spans="1:66" ht="30.75" customHeight="1" thickBot="1" x14ac:dyDescent="0.2">
      <c r="A27" s="203"/>
      <c r="B27" s="284"/>
      <c r="C27" s="284"/>
      <c r="D27" s="284"/>
      <c r="E27" s="284"/>
      <c r="F27" s="284"/>
      <c r="G27" s="286"/>
      <c r="H27" s="287"/>
      <c r="I27" s="289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91"/>
      <c r="V27" s="291"/>
      <c r="W27" s="291"/>
      <c r="X27" s="291"/>
      <c r="Y27" s="274"/>
      <c r="Z27" s="274"/>
      <c r="AA27" s="274"/>
      <c r="AB27" s="274"/>
      <c r="AC27" s="274"/>
      <c r="AD27" s="274"/>
      <c r="AE27" s="274"/>
      <c r="AF27" s="274"/>
      <c r="AG27" s="206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4"/>
      <c r="AY27" s="274"/>
      <c r="AZ27" s="274"/>
      <c r="BA27" s="274"/>
      <c r="BB27" s="274"/>
      <c r="BC27" s="274"/>
      <c r="BD27" s="274"/>
      <c r="BE27" s="274"/>
      <c r="BF27" s="277"/>
      <c r="BG27" s="277"/>
      <c r="BH27" s="277"/>
      <c r="BI27" s="278"/>
      <c r="BJ27" s="279"/>
      <c r="BK27" s="279"/>
      <c r="BL27" s="279"/>
      <c r="BM27" s="279"/>
      <c r="BN27" s="205"/>
    </row>
    <row r="28" spans="1:66" ht="20.85" customHeight="1" x14ac:dyDescent="0.2">
      <c r="A28" s="207"/>
      <c r="B28" s="208"/>
      <c r="C28" s="208"/>
      <c r="D28" s="208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197"/>
      <c r="AY28" s="197"/>
      <c r="AZ28" s="197"/>
      <c r="BA28" s="197"/>
      <c r="BB28" s="197"/>
      <c r="BC28" s="197"/>
      <c r="BD28" s="197"/>
      <c r="BE28" s="197"/>
      <c r="BF28" s="197"/>
      <c r="BG28" s="280" t="s">
        <v>163</v>
      </c>
      <c r="BH28" s="280"/>
      <c r="BI28" s="280"/>
      <c r="BJ28" s="281"/>
      <c r="BK28" s="281"/>
      <c r="BL28" s="281"/>
      <c r="BM28" s="281"/>
      <c r="BN28" s="205"/>
    </row>
    <row r="29" spans="1:66" ht="20.85" customHeight="1" x14ac:dyDescent="0.15">
      <c r="A29" s="282"/>
      <c r="B29" s="282"/>
      <c r="C29" s="282"/>
      <c r="D29" s="282"/>
      <c r="E29" s="282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</row>
    <row r="30" spans="1:66" ht="24.95" customHeight="1" x14ac:dyDescent="0.15">
      <c r="A30" s="282"/>
      <c r="B30" s="282"/>
      <c r="C30" s="282"/>
      <c r="D30" s="282"/>
      <c r="E30" s="282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184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</row>
    <row r="31" spans="1:66" ht="20.85" customHeight="1" x14ac:dyDescent="0.15">
      <c r="A31" s="292"/>
      <c r="B31" s="292"/>
      <c r="C31" s="292"/>
      <c r="D31" s="292"/>
      <c r="E31" s="292"/>
      <c r="F31" s="293"/>
      <c r="G31" s="293"/>
      <c r="H31" s="180"/>
      <c r="I31" s="180"/>
      <c r="J31" s="180"/>
      <c r="K31" s="180"/>
      <c r="L31" s="180"/>
      <c r="M31" s="180"/>
      <c r="N31" s="180"/>
      <c r="O31" s="180"/>
      <c r="P31" s="188"/>
      <c r="Q31" s="188"/>
      <c r="R31" s="188"/>
      <c r="S31" s="188"/>
      <c r="T31" s="188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H31" s="292"/>
      <c r="AI31" s="292"/>
      <c r="AJ31" s="292"/>
      <c r="AK31" s="292"/>
      <c r="AL31" s="292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298"/>
      <c r="BI31" s="298"/>
      <c r="BJ31" s="298"/>
      <c r="BK31" s="298"/>
      <c r="BL31" s="298"/>
      <c r="BM31" s="298"/>
    </row>
    <row r="32" spans="1:66" ht="20.85" customHeight="1" x14ac:dyDescent="0.15">
      <c r="A32" s="294"/>
      <c r="B32" s="294"/>
      <c r="C32" s="294"/>
      <c r="D32" s="294"/>
      <c r="E32" s="294"/>
      <c r="F32" s="294"/>
      <c r="G32" s="294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184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</row>
    <row r="33" spans="1:81" ht="20.85" customHeight="1" x14ac:dyDescent="0.15">
      <c r="A33" s="294"/>
      <c r="B33" s="294"/>
      <c r="C33" s="294"/>
      <c r="D33" s="294"/>
      <c r="E33" s="294"/>
      <c r="F33" s="294"/>
      <c r="G33" s="294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6"/>
      <c r="V33" s="296"/>
      <c r="W33" s="296"/>
      <c r="X33" s="296"/>
      <c r="Y33" s="296"/>
      <c r="Z33" s="296"/>
      <c r="AA33" s="297"/>
      <c r="AB33" s="297"/>
      <c r="AC33" s="297"/>
      <c r="AD33" s="297"/>
      <c r="AE33" s="297"/>
      <c r="AF33" s="297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</row>
    <row r="34" spans="1:81" ht="20.85" customHeight="1" x14ac:dyDescent="0.15">
      <c r="A34" s="294"/>
      <c r="B34" s="294"/>
      <c r="C34" s="294"/>
      <c r="D34" s="294"/>
      <c r="E34" s="294"/>
      <c r="F34" s="294"/>
      <c r="G34" s="294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179"/>
    </row>
    <row r="35" spans="1:81" ht="20.85" customHeight="1" x14ac:dyDescent="0.15">
      <c r="A35" s="294"/>
      <c r="B35" s="294"/>
      <c r="C35" s="294"/>
      <c r="D35" s="294"/>
      <c r="E35" s="294"/>
      <c r="F35" s="294"/>
      <c r="G35" s="29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5"/>
      <c r="V35" s="305"/>
      <c r="W35" s="305"/>
      <c r="X35" s="305"/>
      <c r="Y35" s="305"/>
      <c r="Z35" s="305"/>
      <c r="AA35" s="306"/>
      <c r="AB35" s="306"/>
      <c r="AC35" s="306"/>
      <c r="AD35" s="306"/>
      <c r="AE35" s="306"/>
      <c r="AF35" s="306"/>
      <c r="AG35" s="18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319"/>
      <c r="AY35" s="319"/>
      <c r="AZ35" s="319"/>
      <c r="BA35" s="319"/>
      <c r="BB35" s="319"/>
      <c r="BC35" s="319"/>
      <c r="BD35" s="319"/>
      <c r="BE35" s="319"/>
      <c r="BF35" s="319"/>
      <c r="BG35" s="319"/>
      <c r="BH35" s="319"/>
      <c r="BI35" s="319"/>
      <c r="BJ35" s="319"/>
      <c r="BK35" s="319"/>
      <c r="BL35" s="319"/>
      <c r="BM35" s="319"/>
      <c r="BN35" s="179"/>
      <c r="BQ35" s="307"/>
      <c r="BR35" s="307"/>
      <c r="BS35" s="307"/>
      <c r="BT35" s="307"/>
      <c r="BU35" s="307"/>
    </row>
    <row r="36" spans="1:81" ht="15" customHeight="1" x14ac:dyDescent="0.15">
      <c r="A36" s="190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319"/>
      <c r="AY36" s="319"/>
      <c r="AZ36" s="319"/>
      <c r="BA36" s="319"/>
      <c r="BB36" s="319"/>
      <c r="BC36" s="319"/>
      <c r="BD36" s="319"/>
      <c r="BE36" s="319"/>
      <c r="BF36" s="319"/>
      <c r="BG36" s="319"/>
      <c r="BH36" s="319"/>
      <c r="BI36" s="319"/>
      <c r="BJ36" s="319"/>
      <c r="BK36" s="319"/>
      <c r="BL36" s="319"/>
      <c r="BM36" s="319"/>
      <c r="BN36" s="179"/>
      <c r="BQ36" s="179"/>
      <c r="BR36" s="179"/>
      <c r="BS36" s="179"/>
      <c r="BT36" s="179"/>
      <c r="BU36" s="179"/>
    </row>
    <row r="37" spans="1:81" ht="18" customHeight="1" x14ac:dyDescent="0.15">
      <c r="A37" s="294"/>
      <c r="B37" s="294"/>
      <c r="C37" s="294"/>
      <c r="D37" s="294"/>
      <c r="E37" s="294"/>
      <c r="F37" s="294"/>
      <c r="G37" s="29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5"/>
      <c r="V37" s="305"/>
      <c r="W37" s="305"/>
      <c r="X37" s="305"/>
      <c r="Y37" s="305"/>
      <c r="Z37" s="305"/>
      <c r="AA37" s="327"/>
      <c r="AB37" s="327"/>
      <c r="AC37" s="327"/>
      <c r="AD37" s="327"/>
      <c r="AE37" s="327"/>
      <c r="AF37" s="327"/>
      <c r="AG37" s="189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179"/>
      <c r="BQ37" s="302">
        <v>6239</v>
      </c>
      <c r="BR37" s="302"/>
      <c r="BS37" s="302"/>
      <c r="BT37" s="302"/>
      <c r="BU37" s="302"/>
    </row>
    <row r="38" spans="1:81" ht="20.85" customHeight="1" thickBot="1" x14ac:dyDescent="0.2">
      <c r="A38" s="294"/>
      <c r="B38" s="294"/>
      <c r="C38" s="294"/>
      <c r="D38" s="294"/>
      <c r="E38" s="294"/>
      <c r="F38" s="294"/>
      <c r="G38" s="29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5"/>
      <c r="V38" s="305"/>
      <c r="W38" s="305"/>
      <c r="X38" s="305"/>
      <c r="Y38" s="305"/>
      <c r="Z38" s="305"/>
      <c r="AA38" s="327"/>
      <c r="AB38" s="327"/>
      <c r="AC38" s="327"/>
      <c r="AD38" s="327"/>
      <c r="AE38" s="327"/>
      <c r="AF38" s="327"/>
      <c r="AG38" s="189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179"/>
      <c r="BQ38" s="303"/>
      <c r="BR38" s="303"/>
      <c r="BS38" s="303"/>
      <c r="BT38" s="303"/>
      <c r="BU38" s="303"/>
    </row>
    <row r="39" spans="1:81" ht="15" customHeight="1" x14ac:dyDescent="0.15">
      <c r="A39" s="183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84"/>
      <c r="BF39" s="184"/>
      <c r="BG39" s="184"/>
      <c r="BH39" s="184"/>
      <c r="BI39" s="184"/>
      <c r="BJ39" s="184"/>
      <c r="BK39" s="184"/>
      <c r="BL39" s="184"/>
      <c r="BM39" s="184"/>
      <c r="BN39" s="191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  <c r="CB39" s="192"/>
      <c r="CC39" s="191"/>
    </row>
    <row r="40" spans="1:81" ht="20.85" customHeight="1" x14ac:dyDescent="0.15">
      <c r="A40" s="183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298"/>
      <c r="AB40" s="298"/>
      <c r="AC40" s="298"/>
      <c r="AD40" s="298"/>
      <c r="AE40" s="298"/>
      <c r="AF40" s="298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</row>
    <row r="41" spans="1:81" ht="20.85" customHeight="1" x14ac:dyDescent="0.2">
      <c r="A41" s="323"/>
      <c r="B41" s="324"/>
      <c r="C41" s="324"/>
      <c r="D41" s="324"/>
      <c r="E41" s="324"/>
      <c r="F41" s="324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325"/>
      <c r="AC41" s="326"/>
      <c r="AD41" s="326"/>
      <c r="AE41" s="326"/>
      <c r="AF41" s="326"/>
      <c r="AG41" s="193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</row>
    <row r="42" spans="1:81" ht="20.85" customHeight="1" x14ac:dyDescent="0.15">
      <c r="A42" s="312"/>
      <c r="B42" s="312"/>
      <c r="C42" s="312"/>
      <c r="D42" s="312"/>
      <c r="E42" s="312"/>
      <c r="F42" s="312"/>
      <c r="G42" s="313"/>
      <c r="H42" s="313"/>
      <c r="I42" s="313"/>
      <c r="J42" s="313"/>
      <c r="K42" s="314"/>
      <c r="L42" s="314"/>
      <c r="M42" s="314"/>
      <c r="N42" s="314"/>
      <c r="O42" s="304"/>
      <c r="P42" s="304"/>
      <c r="Q42" s="304"/>
      <c r="R42" s="304"/>
      <c r="S42" s="315"/>
      <c r="T42" s="315"/>
      <c r="U42" s="315"/>
      <c r="V42" s="315"/>
      <c r="W42" s="304"/>
      <c r="X42" s="304"/>
      <c r="Y42" s="304"/>
      <c r="Z42" s="304"/>
      <c r="AA42" s="304"/>
      <c r="AB42" s="311"/>
      <c r="AC42" s="311"/>
      <c r="AD42" s="311"/>
      <c r="AE42" s="311"/>
      <c r="AF42" s="311"/>
      <c r="AG42" s="194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</row>
    <row r="43" spans="1:81" ht="20.85" customHeight="1" x14ac:dyDescent="0.15">
      <c r="A43" s="312"/>
      <c r="B43" s="312"/>
      <c r="C43" s="312"/>
      <c r="D43" s="312"/>
      <c r="E43" s="312"/>
      <c r="F43" s="312"/>
      <c r="G43" s="313"/>
      <c r="H43" s="313"/>
      <c r="I43" s="313"/>
      <c r="J43" s="313"/>
      <c r="K43" s="316"/>
      <c r="L43" s="316"/>
      <c r="M43" s="316"/>
      <c r="N43" s="316"/>
      <c r="O43" s="304"/>
      <c r="P43" s="304"/>
      <c r="Q43" s="304"/>
      <c r="R43" s="304"/>
      <c r="S43" s="317"/>
      <c r="T43" s="317"/>
      <c r="U43" s="317"/>
      <c r="V43" s="317"/>
      <c r="W43" s="318"/>
      <c r="X43" s="318"/>
      <c r="Y43" s="318"/>
      <c r="Z43" s="318"/>
      <c r="AA43" s="318"/>
      <c r="AB43" s="311"/>
      <c r="AC43" s="311"/>
      <c r="AD43" s="311"/>
      <c r="AE43" s="311"/>
      <c r="AF43" s="311"/>
      <c r="AG43" s="194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</row>
    <row r="44" spans="1:81" ht="20.85" customHeight="1" x14ac:dyDescent="0.15">
      <c r="A44" s="308"/>
      <c r="B44" s="308"/>
      <c r="C44" s="308"/>
      <c r="D44" s="308"/>
      <c r="E44" s="308"/>
      <c r="F44" s="308"/>
      <c r="G44" s="309"/>
      <c r="H44" s="309"/>
      <c r="I44" s="309"/>
      <c r="J44" s="309"/>
      <c r="K44" s="320"/>
      <c r="L44" s="320"/>
      <c r="M44" s="320"/>
      <c r="N44" s="320"/>
      <c r="O44" s="310"/>
      <c r="P44" s="310"/>
      <c r="Q44" s="310"/>
      <c r="R44" s="310"/>
      <c r="S44" s="321"/>
      <c r="T44" s="321"/>
      <c r="U44" s="321"/>
      <c r="V44" s="321"/>
      <c r="W44" s="310"/>
      <c r="X44" s="310"/>
      <c r="Y44" s="310"/>
      <c r="Z44" s="310"/>
      <c r="AA44" s="322"/>
      <c r="AB44" s="330"/>
      <c r="AC44" s="330"/>
      <c r="AD44" s="330"/>
      <c r="AE44" s="330"/>
      <c r="AF44" s="330"/>
      <c r="AG44" s="195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</row>
    <row r="45" spans="1:81" ht="20.85" customHeight="1" x14ac:dyDescent="0.15">
      <c r="A45" s="308"/>
      <c r="B45" s="308"/>
      <c r="C45" s="308"/>
      <c r="D45" s="308"/>
      <c r="E45" s="308"/>
      <c r="F45" s="308"/>
      <c r="G45" s="309"/>
      <c r="H45" s="309"/>
      <c r="I45" s="309"/>
      <c r="J45" s="309"/>
      <c r="K45" s="309"/>
      <c r="L45" s="309"/>
      <c r="M45" s="309"/>
      <c r="N45" s="309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30"/>
      <c r="AC45" s="330"/>
      <c r="AD45" s="330"/>
      <c r="AE45" s="330"/>
      <c r="AF45" s="330"/>
      <c r="AG45" s="195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  <c r="BL45" s="299"/>
      <c r="BM45" s="299"/>
    </row>
    <row r="46" spans="1:81" ht="20.85" customHeight="1" x14ac:dyDescent="0.15">
      <c r="A46" s="332"/>
      <c r="B46" s="332"/>
      <c r="C46" s="332"/>
      <c r="D46" s="332"/>
      <c r="E46" s="332"/>
      <c r="F46" s="332"/>
      <c r="G46" s="328"/>
      <c r="H46" s="328"/>
      <c r="I46" s="328"/>
      <c r="J46" s="328"/>
      <c r="K46" s="329"/>
      <c r="L46" s="329"/>
      <c r="M46" s="329"/>
      <c r="N46" s="329"/>
      <c r="O46" s="328"/>
      <c r="P46" s="328"/>
      <c r="Q46" s="328"/>
      <c r="R46" s="328"/>
      <c r="S46" s="329"/>
      <c r="T46" s="329"/>
      <c r="U46" s="329"/>
      <c r="V46" s="329"/>
      <c r="W46" s="328"/>
      <c r="X46" s="328"/>
      <c r="Y46" s="328"/>
      <c r="Z46" s="328"/>
      <c r="AA46" s="328"/>
      <c r="AB46" s="329"/>
      <c r="AC46" s="329"/>
      <c r="AD46" s="329"/>
      <c r="AE46" s="329"/>
      <c r="AF46" s="329"/>
      <c r="AG46" s="194"/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319"/>
      <c r="AY46" s="319"/>
      <c r="AZ46" s="319"/>
      <c r="BA46" s="319"/>
      <c r="BB46" s="319"/>
      <c r="BC46" s="319"/>
      <c r="BD46" s="319"/>
      <c r="BE46" s="319"/>
      <c r="BF46" s="319"/>
      <c r="BG46" s="319"/>
      <c r="BH46" s="319"/>
      <c r="BI46" s="319"/>
      <c r="BJ46" s="319"/>
      <c r="BK46" s="319"/>
      <c r="BL46" s="319"/>
      <c r="BM46" s="319"/>
    </row>
    <row r="47" spans="1:81" ht="20.85" customHeight="1" x14ac:dyDescent="0.15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298"/>
      <c r="AA47" s="298"/>
      <c r="AB47" s="298"/>
      <c r="AC47" s="298"/>
      <c r="AD47" s="298"/>
      <c r="AE47" s="298"/>
      <c r="AF47" s="298"/>
      <c r="AG47" s="184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319"/>
      <c r="AY47" s="319"/>
      <c r="AZ47" s="319"/>
      <c r="BA47" s="319"/>
      <c r="BB47" s="319"/>
      <c r="BC47" s="319"/>
      <c r="BD47" s="319"/>
      <c r="BE47" s="319"/>
      <c r="BF47" s="319"/>
      <c r="BG47" s="319"/>
      <c r="BH47" s="319"/>
      <c r="BI47" s="319"/>
      <c r="BJ47" s="319"/>
      <c r="BK47" s="319"/>
      <c r="BL47" s="319"/>
      <c r="BM47" s="319"/>
    </row>
    <row r="48" spans="1:81" ht="21.95" customHeight="1" x14ac:dyDescent="0.15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</row>
    <row r="49" spans="1:66" ht="21.95" customHeight="1" x14ac:dyDescent="0.15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84"/>
      <c r="AA49" s="184"/>
      <c r="AB49" s="184"/>
      <c r="AC49" s="184"/>
      <c r="AD49" s="184"/>
      <c r="AE49" s="184"/>
      <c r="AF49" s="184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</row>
    <row r="50" spans="1:66" ht="21.95" customHeight="1" x14ac:dyDescent="0.15">
      <c r="A50" s="331"/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</row>
    <row r="51" spans="1:66" ht="21.95" customHeight="1" x14ac:dyDescent="0.15"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</row>
    <row r="52" spans="1:66" ht="21.95" customHeight="1" x14ac:dyDescent="0.15"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</row>
    <row r="53" spans="1:66" ht="21.95" customHeight="1" x14ac:dyDescent="0.15"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</row>
    <row r="54" spans="1:66" ht="21.95" customHeight="1" x14ac:dyDescent="0.15"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</row>
    <row r="55" spans="1:66" ht="21.95" customHeight="1" x14ac:dyDescent="0.15"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</row>
    <row r="56" spans="1:66" ht="21.95" customHeight="1" x14ac:dyDescent="0.15"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</row>
    <row r="57" spans="1:66" ht="21.95" customHeight="1" x14ac:dyDescent="0.15"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</row>
    <row r="58" spans="1:66" ht="21.95" customHeight="1" x14ac:dyDescent="0.15"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</row>
    <row r="59" spans="1:66" ht="21.95" customHeight="1" x14ac:dyDescent="0.15"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</row>
    <row r="60" spans="1:66" ht="21.95" customHeight="1" x14ac:dyDescent="0.15"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</row>
    <row r="61" spans="1:66" ht="21.95" customHeight="1" x14ac:dyDescent="0.15"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</row>
  </sheetData>
  <mergeCells count="246">
    <mergeCell ref="B24:F25"/>
    <mergeCell ref="B22:F23"/>
    <mergeCell ref="BJ15:BK16"/>
    <mergeCell ref="BL15:BL16"/>
    <mergeCell ref="BM15:BM16"/>
    <mergeCell ref="A13:C14"/>
    <mergeCell ref="D13:D14"/>
    <mergeCell ref="E13:E14"/>
    <mergeCell ref="F13:G14"/>
    <mergeCell ref="I13:L14"/>
    <mergeCell ref="M13:P14"/>
    <mergeCell ref="Q13:T14"/>
    <mergeCell ref="U13:X14"/>
    <mergeCell ref="Y13:AB14"/>
    <mergeCell ref="AC13:AF14"/>
    <mergeCell ref="AH13:AK14"/>
    <mergeCell ref="AL13:AO14"/>
    <mergeCell ref="AP13:AS14"/>
    <mergeCell ref="AT13:AW14"/>
    <mergeCell ref="AX13:BA14"/>
    <mergeCell ref="BB13:BE14"/>
    <mergeCell ref="BF13:BI14"/>
    <mergeCell ref="BJ13:BK14"/>
    <mergeCell ref="BL13:BL14"/>
    <mergeCell ref="BM13:BM14"/>
    <mergeCell ref="A50:AF50"/>
    <mergeCell ref="AH48:AW49"/>
    <mergeCell ref="AX48:BM49"/>
    <mergeCell ref="A46:F46"/>
    <mergeCell ref="G46:J46"/>
    <mergeCell ref="K46:N46"/>
    <mergeCell ref="A15:C16"/>
    <mergeCell ref="D15:D16"/>
    <mergeCell ref="E15:E16"/>
    <mergeCell ref="F15:G16"/>
    <mergeCell ref="I15:L16"/>
    <mergeCell ref="M15:P16"/>
    <mergeCell ref="Q15:T16"/>
    <mergeCell ref="U15:X16"/>
    <mergeCell ref="Y15:AB16"/>
    <mergeCell ref="AC15:AF16"/>
    <mergeCell ref="AH15:AK16"/>
    <mergeCell ref="AL15:AO16"/>
    <mergeCell ref="AP15:AS16"/>
    <mergeCell ref="AT15:AW16"/>
    <mergeCell ref="AX15:BA16"/>
    <mergeCell ref="BB15:BE16"/>
    <mergeCell ref="BF15:BI16"/>
    <mergeCell ref="O46:R46"/>
    <mergeCell ref="S46:V46"/>
    <mergeCell ref="W46:AA46"/>
    <mergeCell ref="AB44:AF44"/>
    <mergeCell ref="AH44:AW45"/>
    <mergeCell ref="AB45:AF45"/>
    <mergeCell ref="AB46:AF46"/>
    <mergeCell ref="AH46:AW47"/>
    <mergeCell ref="AX46:BM47"/>
    <mergeCell ref="Z47:AF47"/>
    <mergeCell ref="AX44:BM45"/>
    <mergeCell ref="AH42:AW43"/>
    <mergeCell ref="AX42:BM43"/>
    <mergeCell ref="AX35:BM36"/>
    <mergeCell ref="AH37:AW38"/>
    <mergeCell ref="AX37:BM38"/>
    <mergeCell ref="A44:F44"/>
    <mergeCell ref="G44:J44"/>
    <mergeCell ref="K44:N44"/>
    <mergeCell ref="O44:R44"/>
    <mergeCell ref="S44:V44"/>
    <mergeCell ref="W44:AA44"/>
    <mergeCell ref="A41:F41"/>
    <mergeCell ref="G41:N41"/>
    <mergeCell ref="O41:V41"/>
    <mergeCell ref="W41:AA41"/>
    <mergeCell ref="AB41:AF41"/>
    <mergeCell ref="AH41:AW41"/>
    <mergeCell ref="AX41:BM41"/>
    <mergeCell ref="A37:G38"/>
    <mergeCell ref="H37:L38"/>
    <mergeCell ref="M37:T38"/>
    <mergeCell ref="U37:Z38"/>
    <mergeCell ref="AA37:AF38"/>
    <mergeCell ref="A45:F45"/>
    <mergeCell ref="G45:J45"/>
    <mergeCell ref="K45:N45"/>
    <mergeCell ref="O45:R45"/>
    <mergeCell ref="S45:V45"/>
    <mergeCell ref="W45:AA45"/>
    <mergeCell ref="AB43:AF43"/>
    <mergeCell ref="A42:F42"/>
    <mergeCell ref="G42:J42"/>
    <mergeCell ref="K42:N42"/>
    <mergeCell ref="O42:R42"/>
    <mergeCell ref="S42:V42"/>
    <mergeCell ref="W42:AA42"/>
    <mergeCell ref="A43:F43"/>
    <mergeCell ref="G43:J43"/>
    <mergeCell ref="K43:N43"/>
    <mergeCell ref="O43:R43"/>
    <mergeCell ref="S43:V43"/>
    <mergeCell ref="W43:AA43"/>
    <mergeCell ref="AB42:AF42"/>
    <mergeCell ref="BQ37:BU38"/>
    <mergeCell ref="AA40:AF40"/>
    <mergeCell ref="A35:G35"/>
    <mergeCell ref="H35:L35"/>
    <mergeCell ref="M35:T35"/>
    <mergeCell ref="U35:Z35"/>
    <mergeCell ref="AA35:AF35"/>
    <mergeCell ref="BQ35:BU35"/>
    <mergeCell ref="AH35:AW36"/>
    <mergeCell ref="A30:AF30"/>
    <mergeCell ref="AH30:BM30"/>
    <mergeCell ref="A31:G31"/>
    <mergeCell ref="A32:G34"/>
    <mergeCell ref="H32:AF32"/>
    <mergeCell ref="H33:L34"/>
    <mergeCell ref="M33:T34"/>
    <mergeCell ref="U33:Z33"/>
    <mergeCell ref="AA33:AF33"/>
    <mergeCell ref="U34:Z34"/>
    <mergeCell ref="AA34:AF34"/>
    <mergeCell ref="AH31:AL31"/>
    <mergeCell ref="BH31:BM31"/>
    <mergeCell ref="AH32:AW33"/>
    <mergeCell ref="AX32:BM33"/>
    <mergeCell ref="AH34:AW34"/>
    <mergeCell ref="AX34:BM34"/>
    <mergeCell ref="BB26:BE27"/>
    <mergeCell ref="BF26:BI27"/>
    <mergeCell ref="BJ26:BM27"/>
    <mergeCell ref="BG28:BM28"/>
    <mergeCell ref="A29:AF29"/>
    <mergeCell ref="Y26:AB27"/>
    <mergeCell ref="AC26:AF27"/>
    <mergeCell ref="AH26:AK27"/>
    <mergeCell ref="AL26:AO27"/>
    <mergeCell ref="AP26:AS27"/>
    <mergeCell ref="AT26:AW27"/>
    <mergeCell ref="B26:F27"/>
    <mergeCell ref="G26:H27"/>
    <mergeCell ref="I26:L27"/>
    <mergeCell ref="M26:P27"/>
    <mergeCell ref="Q26:T27"/>
    <mergeCell ref="U26:X27"/>
    <mergeCell ref="AX26:BA27"/>
    <mergeCell ref="BJ22:BM23"/>
    <mergeCell ref="I24:L25"/>
    <mergeCell ref="M24:P25"/>
    <mergeCell ref="Q24:T25"/>
    <mergeCell ref="U24:X25"/>
    <mergeCell ref="Y24:AB25"/>
    <mergeCell ref="AC24:AF25"/>
    <mergeCell ref="AH24:AK25"/>
    <mergeCell ref="AL24:AO25"/>
    <mergeCell ref="AP24:AS25"/>
    <mergeCell ref="AT24:AW25"/>
    <mergeCell ref="AX24:BA25"/>
    <mergeCell ref="BB24:BE25"/>
    <mergeCell ref="BF24:BI25"/>
    <mergeCell ref="BJ24:BM25"/>
    <mergeCell ref="AT21:AW21"/>
    <mergeCell ref="AX21:BA21"/>
    <mergeCell ref="BB21:BE21"/>
    <mergeCell ref="BF21:BI21"/>
    <mergeCell ref="I22:L23"/>
    <mergeCell ref="M22:P23"/>
    <mergeCell ref="Q22:T23"/>
    <mergeCell ref="U22:X23"/>
    <mergeCell ref="Y22:AB23"/>
    <mergeCell ref="AC22:AF23"/>
    <mergeCell ref="AH22:AK23"/>
    <mergeCell ref="AL22:AO23"/>
    <mergeCell ref="AP22:AS23"/>
    <mergeCell ref="AT22:AW23"/>
    <mergeCell ref="AX22:BA23"/>
    <mergeCell ref="BB22:BE23"/>
    <mergeCell ref="BF22:BI23"/>
    <mergeCell ref="I21:L21"/>
    <mergeCell ref="M21:P21"/>
    <mergeCell ref="Q21:T21"/>
    <mergeCell ref="U21:X21"/>
    <mergeCell ref="Y21:AB21"/>
    <mergeCell ref="AC21:AF21"/>
    <mergeCell ref="AH21:AK21"/>
    <mergeCell ref="AL21:AO21"/>
    <mergeCell ref="AP21:AS21"/>
    <mergeCell ref="BL17:BL18"/>
    <mergeCell ref="BM17:BM18"/>
    <mergeCell ref="A19:C20"/>
    <mergeCell ref="D19:D20"/>
    <mergeCell ref="E19:E20"/>
    <mergeCell ref="F19:G20"/>
    <mergeCell ref="I19:L20"/>
    <mergeCell ref="M19:P20"/>
    <mergeCell ref="Q19:T20"/>
    <mergeCell ref="U19:X20"/>
    <mergeCell ref="Y19:AB20"/>
    <mergeCell ref="AC19:AF20"/>
    <mergeCell ref="AH19:AK20"/>
    <mergeCell ref="AL19:AO20"/>
    <mergeCell ref="AP19:AS20"/>
    <mergeCell ref="AT19:AW20"/>
    <mergeCell ref="AX19:BA20"/>
    <mergeCell ref="BB19:BE20"/>
    <mergeCell ref="BF19:BI20"/>
    <mergeCell ref="BJ19:BK20"/>
    <mergeCell ref="BL19:BL20"/>
    <mergeCell ref="BM19:BM20"/>
    <mergeCell ref="AC17:AF18"/>
    <mergeCell ref="AH17:AK18"/>
    <mergeCell ref="AL17:AO18"/>
    <mergeCell ref="AP17:AS18"/>
    <mergeCell ref="AT17:AW18"/>
    <mergeCell ref="AX17:BA18"/>
    <mergeCell ref="BB17:BE18"/>
    <mergeCell ref="BF17:BI18"/>
    <mergeCell ref="BJ17:BK18"/>
    <mergeCell ref="A17:C18"/>
    <mergeCell ref="D17:D18"/>
    <mergeCell ref="E17:E18"/>
    <mergeCell ref="F17:G18"/>
    <mergeCell ref="I17:L18"/>
    <mergeCell ref="M17:P18"/>
    <mergeCell ref="Q17:T18"/>
    <mergeCell ref="U17:X18"/>
    <mergeCell ref="Y17:AB18"/>
    <mergeCell ref="A2:X2"/>
    <mergeCell ref="A9:AF9"/>
    <mergeCell ref="AH9:BM9"/>
    <mergeCell ref="A11:H12"/>
    <mergeCell ref="I11:L12"/>
    <mergeCell ref="M11:P12"/>
    <mergeCell ref="Q11:T12"/>
    <mergeCell ref="U11:X12"/>
    <mergeCell ref="Y11:AB12"/>
    <mergeCell ref="AC11:AF12"/>
    <mergeCell ref="AH11:AK12"/>
    <mergeCell ref="AL11:AO12"/>
    <mergeCell ref="AP11:AS12"/>
    <mergeCell ref="AT11:AW12"/>
    <mergeCell ref="AX11:BA12"/>
    <mergeCell ref="BB11:BE12"/>
    <mergeCell ref="BF11:BI12"/>
    <mergeCell ref="BJ11:BM12"/>
    <mergeCell ref="A10:E10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58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9"/>
  <sheetViews>
    <sheetView showGridLines="0" tabSelected="1" view="pageBreakPreview" topLeftCell="A22" zoomScale="60" zoomScaleNormal="70" workbookViewId="0">
      <selection activeCell="F19" sqref="F19:M19"/>
    </sheetView>
  </sheetViews>
  <sheetFormatPr defaultColWidth="3.625" defaultRowHeight="21.95" customHeight="1" x14ac:dyDescent="0.15"/>
  <cols>
    <col min="1" max="32" width="3.625" style="161" customWidth="1"/>
    <col min="33" max="33" width="1.125" style="153" customWidth="1"/>
    <col min="34" max="65" width="3.625" style="161" customWidth="1"/>
    <col min="66" max="66" width="3.625" style="161"/>
    <col min="67" max="68" width="0" style="161" hidden="1" customWidth="1"/>
    <col min="69" max="69" width="6.625" style="161" hidden="1" customWidth="1"/>
    <col min="70" max="80" width="0" style="161" hidden="1" customWidth="1"/>
    <col min="81" max="16384" width="3.625" style="161"/>
  </cols>
  <sheetData>
    <row r="1" spans="1:81" ht="24.95" customHeight="1" x14ac:dyDescent="0.15">
      <c r="A1" s="331" t="s">
        <v>160</v>
      </c>
      <c r="B1" s="331"/>
      <c r="C1" s="331"/>
      <c r="D1" s="331"/>
      <c r="E1" s="331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7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</row>
    <row r="2" spans="1:81" ht="20.85" customHeight="1" thickBot="1" x14ac:dyDescent="0.2">
      <c r="A2" s="343"/>
      <c r="B2" s="344"/>
      <c r="C2" s="344"/>
      <c r="D2" s="344"/>
      <c r="E2" s="344"/>
      <c r="F2" s="345"/>
      <c r="G2" s="345"/>
      <c r="H2" s="79"/>
      <c r="I2" s="79"/>
      <c r="J2" s="79"/>
      <c r="K2" s="79"/>
      <c r="L2" s="79"/>
      <c r="M2" s="79"/>
      <c r="N2" s="79"/>
      <c r="O2" s="79"/>
      <c r="P2" s="84"/>
      <c r="Q2" s="84"/>
      <c r="R2" s="84"/>
      <c r="S2" s="84"/>
      <c r="T2" s="84"/>
      <c r="Y2" s="153"/>
      <c r="AH2" s="346"/>
      <c r="AI2" s="347"/>
      <c r="AJ2" s="347"/>
      <c r="AK2" s="347"/>
      <c r="AL2" s="347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348"/>
      <c r="BI2" s="348"/>
      <c r="BJ2" s="348"/>
      <c r="BK2" s="348"/>
      <c r="BL2" s="348"/>
      <c r="BM2" s="348"/>
    </row>
    <row r="3" spans="1:81" ht="20.85" customHeight="1" x14ac:dyDescent="0.15">
      <c r="A3" s="350" t="s">
        <v>65</v>
      </c>
      <c r="B3" s="350"/>
      <c r="C3" s="350"/>
      <c r="D3" s="350"/>
      <c r="E3" s="350"/>
      <c r="F3" s="351"/>
      <c r="G3" s="175"/>
      <c r="H3" s="359" t="s">
        <v>215</v>
      </c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158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</row>
    <row r="4" spans="1:81" ht="20.85" customHeight="1" x14ac:dyDescent="0.15">
      <c r="A4" s="336"/>
      <c r="B4" s="336"/>
      <c r="C4" s="336"/>
      <c r="D4" s="336"/>
      <c r="E4" s="336"/>
      <c r="F4" s="352"/>
      <c r="G4" s="355" t="s">
        <v>288</v>
      </c>
      <c r="H4" s="356"/>
      <c r="I4" s="356"/>
      <c r="J4" s="356"/>
      <c r="K4" s="356"/>
      <c r="L4" s="357"/>
      <c r="M4" s="339" t="s">
        <v>291</v>
      </c>
      <c r="N4" s="340"/>
      <c r="O4" s="340"/>
      <c r="P4" s="340"/>
      <c r="Q4" s="340"/>
      <c r="R4" s="340"/>
      <c r="S4" s="340"/>
      <c r="T4" s="340"/>
      <c r="U4" s="361" t="s">
        <v>100</v>
      </c>
      <c r="V4" s="362"/>
      <c r="W4" s="362"/>
      <c r="X4" s="362"/>
      <c r="Y4" s="362"/>
      <c r="Z4" s="363"/>
      <c r="AA4" s="337" t="s">
        <v>216</v>
      </c>
      <c r="AB4" s="338"/>
      <c r="AC4" s="338"/>
      <c r="AD4" s="338"/>
      <c r="AE4" s="338"/>
      <c r="AF4" s="338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</row>
    <row r="5" spans="1:81" ht="20.85" customHeight="1" x14ac:dyDescent="0.15">
      <c r="A5" s="353"/>
      <c r="B5" s="353"/>
      <c r="C5" s="353"/>
      <c r="D5" s="353"/>
      <c r="E5" s="353"/>
      <c r="F5" s="354"/>
      <c r="G5" s="358"/>
      <c r="H5" s="353"/>
      <c r="I5" s="353"/>
      <c r="J5" s="353"/>
      <c r="K5" s="353"/>
      <c r="L5" s="354"/>
      <c r="M5" s="339"/>
      <c r="N5" s="340"/>
      <c r="O5" s="340"/>
      <c r="P5" s="340"/>
      <c r="Q5" s="340"/>
      <c r="R5" s="340"/>
      <c r="S5" s="340"/>
      <c r="T5" s="340"/>
      <c r="U5" s="339" t="s">
        <v>72</v>
      </c>
      <c r="V5" s="340"/>
      <c r="W5" s="340"/>
      <c r="X5" s="340"/>
      <c r="Y5" s="340"/>
      <c r="Z5" s="340"/>
      <c r="AA5" s="339" t="s">
        <v>72</v>
      </c>
      <c r="AB5" s="340"/>
      <c r="AC5" s="340"/>
      <c r="AD5" s="340"/>
      <c r="AE5" s="340"/>
      <c r="AF5" s="340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153"/>
    </row>
    <row r="6" spans="1:81" ht="15" customHeight="1" x14ac:dyDescent="0.15">
      <c r="A6" s="108"/>
      <c r="B6" s="109"/>
      <c r="C6" s="109"/>
      <c r="D6" s="109"/>
      <c r="E6" s="109"/>
      <c r="F6" s="105"/>
      <c r="G6" s="172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153"/>
    </row>
    <row r="7" spans="1:81" ht="18" customHeight="1" x14ac:dyDescent="0.15">
      <c r="A7" s="336" t="s">
        <v>37</v>
      </c>
      <c r="B7" s="336"/>
      <c r="C7" s="336"/>
      <c r="D7" s="336"/>
      <c r="E7" s="336"/>
      <c r="F7" s="352"/>
      <c r="G7" s="173"/>
      <c r="H7" s="367">
        <f>H10+H13</f>
        <v>8807</v>
      </c>
      <c r="I7" s="367"/>
      <c r="J7" s="367"/>
      <c r="K7" s="367"/>
      <c r="L7" s="367"/>
      <c r="M7" s="367">
        <f>M10+M13</f>
        <v>89201960</v>
      </c>
      <c r="N7" s="367"/>
      <c r="O7" s="367"/>
      <c r="P7" s="367"/>
      <c r="Q7" s="367"/>
      <c r="R7" s="367"/>
      <c r="S7" s="367"/>
      <c r="T7" s="367"/>
      <c r="U7" s="368">
        <v>1.1100000000000001</v>
      </c>
      <c r="V7" s="368"/>
      <c r="W7" s="368"/>
      <c r="X7" s="368"/>
      <c r="Y7" s="368"/>
      <c r="Z7" s="368"/>
      <c r="AA7" s="369">
        <v>110.86</v>
      </c>
      <c r="AB7" s="369"/>
      <c r="AC7" s="369"/>
      <c r="AD7" s="369"/>
      <c r="AE7" s="369"/>
      <c r="AF7" s="369"/>
      <c r="AG7" s="94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153"/>
      <c r="BQ7" s="372">
        <f>BQ10+BQ13</f>
        <v>8797</v>
      </c>
      <c r="BR7" s="372"/>
      <c r="BS7" s="372"/>
      <c r="BT7" s="372"/>
      <c r="BU7" s="372"/>
    </row>
    <row r="8" spans="1:81" ht="20.85" customHeight="1" x14ac:dyDescent="0.15">
      <c r="A8" s="336"/>
      <c r="B8" s="336"/>
      <c r="C8" s="336"/>
      <c r="D8" s="336"/>
      <c r="E8" s="336"/>
      <c r="F8" s="352"/>
      <c r="G8" s="173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8"/>
      <c r="V8" s="368"/>
      <c r="W8" s="368"/>
      <c r="X8" s="368"/>
      <c r="Y8" s="368"/>
      <c r="Z8" s="368"/>
      <c r="AA8" s="369"/>
      <c r="AB8" s="369"/>
      <c r="AC8" s="369"/>
      <c r="AD8" s="369"/>
      <c r="AE8" s="369"/>
      <c r="AF8" s="369"/>
      <c r="AG8" s="147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153"/>
      <c r="BQ8" s="373"/>
      <c r="BR8" s="373"/>
      <c r="BS8" s="373"/>
      <c r="BT8" s="373"/>
      <c r="BU8" s="373"/>
    </row>
    <row r="9" spans="1:81" ht="15" customHeight="1" x14ac:dyDescent="0.15">
      <c r="A9" s="110"/>
      <c r="B9" s="96"/>
      <c r="C9" s="96"/>
      <c r="D9" s="96"/>
      <c r="E9" s="96"/>
      <c r="F9" s="106"/>
      <c r="G9" s="166"/>
      <c r="H9" s="181"/>
      <c r="I9" s="181"/>
      <c r="J9" s="181"/>
      <c r="K9" s="181"/>
      <c r="L9" s="181"/>
      <c r="M9" s="96"/>
      <c r="N9" s="96"/>
      <c r="O9" s="96"/>
      <c r="P9" s="96"/>
      <c r="Q9" s="96"/>
      <c r="R9" s="96"/>
      <c r="S9" s="96"/>
      <c r="T9" s="96"/>
      <c r="U9" s="181"/>
      <c r="V9" s="181"/>
      <c r="W9" s="181"/>
      <c r="X9" s="181"/>
      <c r="Y9" s="181"/>
      <c r="Z9" s="181"/>
      <c r="AA9" s="96"/>
      <c r="AB9" s="96"/>
      <c r="AC9" s="96"/>
      <c r="AD9" s="96"/>
      <c r="AE9" s="96"/>
      <c r="AF9" s="96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153"/>
      <c r="BQ9" s="151"/>
      <c r="BR9" s="151"/>
      <c r="BS9" s="151"/>
      <c r="BT9" s="151"/>
      <c r="BU9" s="151"/>
    </row>
    <row r="10" spans="1:81" ht="18" customHeight="1" x14ac:dyDescent="0.15">
      <c r="A10" s="336" t="s">
        <v>286</v>
      </c>
      <c r="B10" s="336"/>
      <c r="C10" s="336"/>
      <c r="D10" s="336"/>
      <c r="E10" s="336"/>
      <c r="F10" s="352"/>
      <c r="G10" s="173"/>
      <c r="H10" s="374">
        <v>2544</v>
      </c>
      <c r="I10" s="374"/>
      <c r="J10" s="374"/>
      <c r="K10" s="374"/>
      <c r="L10" s="374"/>
      <c r="M10" s="374">
        <f>50317031+6732585</f>
        <v>57049616</v>
      </c>
      <c r="N10" s="374"/>
      <c r="O10" s="374"/>
      <c r="P10" s="374"/>
      <c r="Q10" s="374"/>
      <c r="R10" s="374"/>
      <c r="S10" s="374"/>
      <c r="T10" s="374"/>
      <c r="U10" s="368">
        <v>1.08</v>
      </c>
      <c r="V10" s="368"/>
      <c r="W10" s="368"/>
      <c r="X10" s="368"/>
      <c r="Y10" s="368"/>
      <c r="Z10" s="368"/>
      <c r="AA10" s="375">
        <v>108.3</v>
      </c>
      <c r="AB10" s="375"/>
      <c r="AC10" s="375"/>
      <c r="AD10" s="375"/>
      <c r="AE10" s="375"/>
      <c r="AF10" s="375"/>
      <c r="AG10" s="1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153"/>
      <c r="BQ10" s="364">
        <v>2558</v>
      </c>
      <c r="BR10" s="364"/>
      <c r="BS10" s="364"/>
      <c r="BT10" s="364"/>
      <c r="BU10" s="364"/>
    </row>
    <row r="11" spans="1:81" ht="20.85" customHeight="1" x14ac:dyDescent="0.15">
      <c r="A11" s="336"/>
      <c r="B11" s="336"/>
      <c r="C11" s="336"/>
      <c r="D11" s="336"/>
      <c r="E11" s="336"/>
      <c r="F11" s="352"/>
      <c r="G11" s="173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68"/>
      <c r="V11" s="368"/>
      <c r="W11" s="368"/>
      <c r="X11" s="368"/>
      <c r="Y11" s="368"/>
      <c r="Z11" s="368"/>
      <c r="AA11" s="375"/>
      <c r="AB11" s="375"/>
      <c r="AC11" s="375"/>
      <c r="AD11" s="375"/>
      <c r="AE11" s="375"/>
      <c r="AF11" s="375"/>
      <c r="AG11" s="1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71"/>
      <c r="AY11" s="371"/>
      <c r="AZ11" s="371"/>
      <c r="BA11" s="371"/>
      <c r="BB11" s="371"/>
      <c r="BC11" s="371"/>
      <c r="BD11" s="371"/>
      <c r="BE11" s="371"/>
      <c r="BF11" s="371"/>
      <c r="BG11" s="371"/>
      <c r="BH11" s="371"/>
      <c r="BI11" s="371"/>
      <c r="BJ11" s="371"/>
      <c r="BK11" s="371"/>
      <c r="BL11" s="371"/>
      <c r="BM11" s="371"/>
      <c r="BN11" s="153"/>
      <c r="BQ11" s="370"/>
      <c r="BR11" s="370"/>
      <c r="BS11" s="370"/>
      <c r="BT11" s="370"/>
      <c r="BU11" s="370"/>
    </row>
    <row r="12" spans="1:81" ht="15" customHeight="1" x14ac:dyDescent="0.15">
      <c r="A12" s="110"/>
      <c r="B12" s="96"/>
      <c r="C12" s="96"/>
      <c r="D12" s="96"/>
      <c r="E12" s="96"/>
      <c r="F12" s="106"/>
      <c r="G12" s="166"/>
      <c r="H12" s="181"/>
      <c r="I12" s="181"/>
      <c r="J12" s="181"/>
      <c r="K12" s="181"/>
      <c r="L12" s="181"/>
      <c r="M12" s="96"/>
      <c r="N12" s="96"/>
      <c r="O12" s="96"/>
      <c r="P12" s="96"/>
      <c r="Q12" s="96"/>
      <c r="R12" s="96"/>
      <c r="S12" s="96"/>
      <c r="T12" s="96"/>
      <c r="U12" s="181"/>
      <c r="V12" s="181"/>
      <c r="W12" s="181"/>
      <c r="X12" s="181"/>
      <c r="Y12" s="181"/>
      <c r="Z12" s="181"/>
      <c r="AA12" s="96"/>
      <c r="AB12" s="96"/>
      <c r="AC12" s="96"/>
      <c r="AD12" s="96"/>
      <c r="AE12" s="96"/>
      <c r="AF12" s="96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71"/>
      <c r="AY12" s="371"/>
      <c r="AZ12" s="371"/>
      <c r="BA12" s="371"/>
      <c r="BB12" s="371"/>
      <c r="BC12" s="371"/>
      <c r="BD12" s="371"/>
      <c r="BE12" s="371"/>
      <c r="BF12" s="371"/>
      <c r="BG12" s="371"/>
      <c r="BH12" s="371"/>
      <c r="BI12" s="371"/>
      <c r="BJ12" s="371"/>
      <c r="BK12" s="371"/>
      <c r="BL12" s="371"/>
      <c r="BM12" s="371"/>
      <c r="BN12" s="153"/>
      <c r="BQ12" s="151"/>
      <c r="BR12" s="151"/>
      <c r="BS12" s="151"/>
      <c r="BT12" s="151"/>
      <c r="BU12" s="151"/>
    </row>
    <row r="13" spans="1:81" ht="18" customHeight="1" x14ac:dyDescent="0.15">
      <c r="A13" s="336" t="s">
        <v>287</v>
      </c>
      <c r="B13" s="336"/>
      <c r="C13" s="336"/>
      <c r="D13" s="336"/>
      <c r="E13" s="336"/>
      <c r="F13" s="352"/>
      <c r="G13" s="173"/>
      <c r="H13" s="374">
        <v>6263</v>
      </c>
      <c r="I13" s="374"/>
      <c r="J13" s="374"/>
      <c r="K13" s="374"/>
      <c r="L13" s="374"/>
      <c r="M13" s="374">
        <f>31776784+375560</f>
        <v>32152344</v>
      </c>
      <c r="N13" s="374"/>
      <c r="O13" s="374"/>
      <c r="P13" s="374"/>
      <c r="Q13" s="374"/>
      <c r="R13" s="374"/>
      <c r="S13" s="374"/>
      <c r="T13" s="374"/>
      <c r="U13" s="368">
        <v>1.1200000000000001</v>
      </c>
      <c r="V13" s="368"/>
      <c r="W13" s="368"/>
      <c r="X13" s="368"/>
      <c r="Y13" s="368"/>
      <c r="Z13" s="368"/>
      <c r="AA13" s="379">
        <v>111.94</v>
      </c>
      <c r="AB13" s="379"/>
      <c r="AC13" s="379"/>
      <c r="AD13" s="379"/>
      <c r="AE13" s="379"/>
      <c r="AF13" s="379"/>
      <c r="AG13" s="160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  <c r="AW13" s="380"/>
      <c r="AX13" s="380"/>
      <c r="AY13" s="380"/>
      <c r="AZ13" s="380"/>
      <c r="BA13" s="380"/>
      <c r="BB13" s="380"/>
      <c r="BC13" s="380"/>
      <c r="BD13" s="380"/>
      <c r="BE13" s="380"/>
      <c r="BF13" s="380"/>
      <c r="BG13" s="380"/>
      <c r="BH13" s="380"/>
      <c r="BI13" s="380"/>
      <c r="BJ13" s="380"/>
      <c r="BK13" s="380"/>
      <c r="BL13" s="380"/>
      <c r="BM13" s="380"/>
      <c r="BN13" s="153"/>
      <c r="BQ13" s="364">
        <v>6239</v>
      </c>
      <c r="BR13" s="364"/>
      <c r="BS13" s="364"/>
      <c r="BT13" s="364"/>
      <c r="BU13" s="364"/>
    </row>
    <row r="14" spans="1:81" ht="20.85" customHeight="1" thickBot="1" x14ac:dyDescent="0.2">
      <c r="A14" s="336"/>
      <c r="B14" s="336"/>
      <c r="C14" s="336"/>
      <c r="D14" s="336"/>
      <c r="E14" s="336"/>
      <c r="F14" s="352"/>
      <c r="G14" s="173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68"/>
      <c r="V14" s="368"/>
      <c r="W14" s="368"/>
      <c r="X14" s="368"/>
      <c r="Y14" s="368"/>
      <c r="Z14" s="368"/>
      <c r="AA14" s="379"/>
      <c r="AB14" s="379"/>
      <c r="AC14" s="379"/>
      <c r="AD14" s="379"/>
      <c r="AE14" s="379"/>
      <c r="AF14" s="379"/>
      <c r="AG14" s="16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380"/>
      <c r="BC14" s="380"/>
      <c r="BD14" s="380"/>
      <c r="BE14" s="380"/>
      <c r="BF14" s="380"/>
      <c r="BG14" s="380"/>
      <c r="BH14" s="380"/>
      <c r="BI14" s="380"/>
      <c r="BJ14" s="380"/>
      <c r="BK14" s="380"/>
      <c r="BL14" s="380"/>
      <c r="BM14" s="380"/>
      <c r="BN14" s="153"/>
      <c r="BQ14" s="365"/>
      <c r="BR14" s="365"/>
      <c r="BS14" s="365"/>
      <c r="BT14" s="365"/>
      <c r="BU14" s="365"/>
    </row>
    <row r="15" spans="1:81" ht="15" customHeight="1" thickBot="1" x14ac:dyDescent="0.2">
      <c r="A15" s="31"/>
      <c r="B15" s="152"/>
      <c r="C15" s="152"/>
      <c r="D15" s="152"/>
      <c r="E15" s="152"/>
      <c r="F15" s="165"/>
      <c r="G15" s="174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8"/>
      <c r="BF15" s="158"/>
      <c r="BG15" s="158"/>
      <c r="BH15" s="158"/>
      <c r="BI15" s="158"/>
      <c r="BJ15" s="158"/>
      <c r="BK15" s="158"/>
      <c r="BL15" s="158"/>
      <c r="BM15" s="158"/>
      <c r="BN15" s="53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53"/>
    </row>
    <row r="16" spans="1:81" ht="20.85" customHeight="1" x14ac:dyDescent="0.15">
      <c r="A16" s="28"/>
      <c r="B16" s="159"/>
      <c r="C16" s="159"/>
      <c r="D16" s="159"/>
      <c r="E16" s="159"/>
      <c r="F16" s="159"/>
      <c r="G16" s="167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366" t="s">
        <v>181</v>
      </c>
      <c r="AB16" s="366"/>
      <c r="AC16" s="366"/>
      <c r="AD16" s="366"/>
      <c r="AE16" s="366"/>
      <c r="AF16" s="366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</row>
    <row r="17" spans="1:65" ht="20.85" customHeight="1" x14ac:dyDescent="0.15">
      <c r="A17" s="154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8"/>
      <c r="AB17" s="158"/>
      <c r="AC17" s="158"/>
      <c r="AD17" s="158"/>
      <c r="AE17" s="158"/>
      <c r="AF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</row>
    <row r="18" spans="1:65" ht="20.85" customHeight="1" x14ac:dyDescent="0.15">
      <c r="A18" s="154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8"/>
      <c r="AB18" s="158"/>
      <c r="AC18" s="158"/>
      <c r="AD18" s="158"/>
      <c r="AE18" s="158"/>
      <c r="AF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</row>
    <row r="19" spans="1:65" ht="20.85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</row>
    <row r="20" spans="1:65" ht="24.95" customHeight="1" x14ac:dyDescent="0.15">
      <c r="A20" s="331" t="s">
        <v>141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157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</row>
    <row r="21" spans="1:65" ht="20.85" customHeight="1" thickBot="1" x14ac:dyDescent="0.2">
      <c r="A21" s="376"/>
      <c r="B21" s="377"/>
      <c r="C21" s="377"/>
      <c r="D21" s="377"/>
      <c r="E21" s="377"/>
      <c r="AH21" s="346"/>
      <c r="AI21" s="347"/>
      <c r="AJ21" s="347"/>
      <c r="AK21" s="347"/>
      <c r="AL21" s="347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378"/>
      <c r="BI21" s="378"/>
      <c r="BJ21" s="378"/>
      <c r="BK21" s="378"/>
      <c r="BL21" s="378"/>
      <c r="BM21" s="378"/>
    </row>
    <row r="22" spans="1:65" ht="20.85" customHeight="1" x14ac:dyDescent="0.15">
      <c r="A22" s="381" t="s">
        <v>83</v>
      </c>
      <c r="B22" s="382"/>
      <c r="C22" s="382"/>
      <c r="D22" s="382"/>
      <c r="E22" s="382"/>
      <c r="F22" s="383"/>
      <c r="G22" s="387" t="s">
        <v>217</v>
      </c>
      <c r="H22" s="359"/>
      <c r="I22" s="359"/>
      <c r="J22" s="359"/>
      <c r="K22" s="359"/>
      <c r="L22" s="359"/>
      <c r="M22" s="359"/>
      <c r="N22" s="388"/>
      <c r="O22" s="387" t="s">
        <v>218</v>
      </c>
      <c r="P22" s="359"/>
      <c r="Q22" s="359"/>
      <c r="R22" s="359"/>
      <c r="S22" s="359"/>
      <c r="T22" s="359"/>
      <c r="U22" s="359"/>
      <c r="V22" s="388"/>
      <c r="W22" s="389" t="s">
        <v>68</v>
      </c>
      <c r="X22" s="389"/>
      <c r="Y22" s="389"/>
      <c r="Z22" s="389"/>
      <c r="AA22" s="389"/>
      <c r="AB22" s="390" t="s">
        <v>290</v>
      </c>
      <c r="AC22" s="391"/>
      <c r="AD22" s="391"/>
      <c r="AE22" s="391"/>
      <c r="AF22" s="391"/>
      <c r="AG22" s="34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36"/>
      <c r="AY22" s="336"/>
      <c r="AZ22" s="336"/>
      <c r="BA22" s="336"/>
      <c r="BB22" s="336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</row>
    <row r="23" spans="1:65" ht="20.85" customHeight="1" x14ac:dyDescent="0.15">
      <c r="A23" s="384"/>
      <c r="B23" s="385"/>
      <c r="C23" s="385"/>
      <c r="D23" s="385"/>
      <c r="E23" s="385"/>
      <c r="F23" s="386"/>
      <c r="G23" s="339" t="s">
        <v>69</v>
      </c>
      <c r="H23" s="340"/>
      <c r="I23" s="340"/>
      <c r="J23" s="394"/>
      <c r="K23" s="339" t="s">
        <v>289</v>
      </c>
      <c r="L23" s="340"/>
      <c r="M23" s="340"/>
      <c r="N23" s="394"/>
      <c r="O23" s="339" t="s">
        <v>69</v>
      </c>
      <c r="P23" s="340"/>
      <c r="Q23" s="340"/>
      <c r="R23" s="394"/>
      <c r="S23" s="339" t="s">
        <v>289</v>
      </c>
      <c r="T23" s="340"/>
      <c r="U23" s="340"/>
      <c r="V23" s="394"/>
      <c r="W23" s="395" t="s">
        <v>69</v>
      </c>
      <c r="X23" s="395"/>
      <c r="Y23" s="395"/>
      <c r="Z23" s="395"/>
      <c r="AA23" s="395"/>
      <c r="AB23" s="392"/>
      <c r="AC23" s="393"/>
      <c r="AD23" s="393"/>
      <c r="AE23" s="393"/>
      <c r="AF23" s="393"/>
      <c r="AG23" s="36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36"/>
      <c r="AY23" s="336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36"/>
      <c r="BK23" s="336"/>
      <c r="BL23" s="336"/>
      <c r="BM23" s="336"/>
    </row>
    <row r="24" spans="1:65" ht="20.85" customHeight="1" x14ac:dyDescent="0.15">
      <c r="A24" s="396"/>
      <c r="B24" s="396"/>
      <c r="C24" s="396"/>
      <c r="D24" s="396"/>
      <c r="E24" s="396"/>
      <c r="F24" s="397"/>
      <c r="G24" s="398"/>
      <c r="H24" s="398"/>
      <c r="I24" s="398"/>
      <c r="J24" s="398"/>
      <c r="K24" s="399"/>
      <c r="L24" s="399"/>
      <c r="M24" s="399"/>
      <c r="N24" s="399"/>
      <c r="O24" s="398"/>
      <c r="P24" s="398"/>
      <c r="Q24" s="398"/>
      <c r="R24" s="398"/>
      <c r="S24" s="399"/>
      <c r="T24" s="399"/>
      <c r="U24" s="399"/>
      <c r="V24" s="399"/>
      <c r="W24" s="398"/>
      <c r="X24" s="398"/>
      <c r="Y24" s="398"/>
      <c r="Z24" s="398"/>
      <c r="AA24" s="398"/>
      <c r="AB24" s="399"/>
      <c r="AC24" s="399"/>
      <c r="AD24" s="399"/>
      <c r="AE24" s="399"/>
      <c r="AF24" s="399"/>
      <c r="AG24" s="94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36"/>
      <c r="AY24" s="336"/>
      <c r="AZ24" s="336"/>
      <c r="BA24" s="336"/>
      <c r="BB24" s="336"/>
      <c r="BC24" s="336"/>
      <c r="BD24" s="336"/>
      <c r="BE24" s="336"/>
      <c r="BF24" s="336"/>
      <c r="BG24" s="336"/>
      <c r="BH24" s="336"/>
      <c r="BI24" s="336"/>
      <c r="BJ24" s="336"/>
      <c r="BK24" s="336"/>
      <c r="BL24" s="336"/>
      <c r="BM24" s="336"/>
    </row>
    <row r="25" spans="1:65" ht="20.85" customHeight="1" x14ac:dyDescent="0.15">
      <c r="A25" s="400" t="s">
        <v>70</v>
      </c>
      <c r="B25" s="400"/>
      <c r="C25" s="400"/>
      <c r="D25" s="400"/>
      <c r="E25" s="400"/>
      <c r="F25" s="400"/>
      <c r="G25" s="401">
        <v>2348584</v>
      </c>
      <c r="H25" s="402"/>
      <c r="I25" s="402"/>
      <c r="J25" s="402"/>
      <c r="K25" s="403">
        <f>G25/G29*100</f>
        <v>29.564171595216077</v>
      </c>
      <c r="L25" s="403"/>
      <c r="M25" s="403"/>
      <c r="N25" s="403"/>
      <c r="O25" s="374">
        <v>2544330</v>
      </c>
      <c r="P25" s="374"/>
      <c r="Q25" s="374"/>
      <c r="R25" s="374"/>
      <c r="S25" s="404">
        <f>O25/O29*100</f>
        <v>28.890260544088381</v>
      </c>
      <c r="T25" s="404"/>
      <c r="U25" s="404"/>
      <c r="V25" s="404"/>
      <c r="W25" s="374">
        <f>O25-G25</f>
        <v>195746</v>
      </c>
      <c r="X25" s="374"/>
      <c r="Y25" s="374"/>
      <c r="Z25" s="374"/>
      <c r="AA25" s="374"/>
      <c r="AB25" s="405">
        <v>108</v>
      </c>
      <c r="AC25" s="405"/>
      <c r="AD25" s="405"/>
      <c r="AE25" s="405"/>
      <c r="AF25" s="405"/>
      <c r="AG25" s="94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36"/>
      <c r="AY25" s="336"/>
      <c r="AZ25" s="336"/>
      <c r="BA25" s="336"/>
      <c r="BB25" s="336"/>
      <c r="BC25" s="336"/>
      <c r="BD25" s="336"/>
      <c r="BE25" s="336"/>
      <c r="BF25" s="336"/>
      <c r="BG25" s="336"/>
      <c r="BH25" s="336"/>
      <c r="BI25" s="336"/>
      <c r="BJ25" s="336"/>
      <c r="BK25" s="336"/>
      <c r="BL25" s="336"/>
      <c r="BM25" s="336"/>
    </row>
    <row r="26" spans="1:65" ht="20.85" customHeight="1" x14ac:dyDescent="0.15">
      <c r="A26" s="400"/>
      <c r="B26" s="400"/>
      <c r="C26" s="400"/>
      <c r="D26" s="400"/>
      <c r="E26" s="400"/>
      <c r="F26" s="400"/>
      <c r="G26" s="401"/>
      <c r="H26" s="402"/>
      <c r="I26" s="402"/>
      <c r="J26" s="402"/>
      <c r="K26" s="406"/>
      <c r="L26" s="406"/>
      <c r="M26" s="406"/>
      <c r="N26" s="406"/>
      <c r="O26" s="374"/>
      <c r="P26" s="374"/>
      <c r="Q26" s="374"/>
      <c r="R26" s="374"/>
      <c r="S26" s="407"/>
      <c r="T26" s="407"/>
      <c r="U26" s="407"/>
      <c r="V26" s="407"/>
      <c r="W26" s="374"/>
      <c r="X26" s="374"/>
      <c r="Y26" s="374"/>
      <c r="Z26" s="374"/>
      <c r="AA26" s="374"/>
      <c r="AB26" s="405"/>
      <c r="AC26" s="405"/>
      <c r="AD26" s="405"/>
      <c r="AE26" s="405"/>
      <c r="AF26" s="405"/>
      <c r="AG26" s="94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6"/>
      <c r="BJ26" s="336"/>
      <c r="BK26" s="336"/>
      <c r="BL26" s="336"/>
      <c r="BM26" s="336"/>
    </row>
    <row r="27" spans="1:65" ht="20.85" customHeight="1" x14ac:dyDescent="0.15">
      <c r="A27" s="400" t="s">
        <v>71</v>
      </c>
      <c r="B27" s="400"/>
      <c r="C27" s="400"/>
      <c r="D27" s="400"/>
      <c r="E27" s="400"/>
      <c r="F27" s="400"/>
      <c r="G27" s="401">
        <f>G29-G25</f>
        <v>5595437</v>
      </c>
      <c r="H27" s="402"/>
      <c r="I27" s="402"/>
      <c r="J27" s="402"/>
      <c r="K27" s="408">
        <f>G27/G29*100</f>
        <v>70.435828404783933</v>
      </c>
      <c r="L27" s="408"/>
      <c r="M27" s="408"/>
      <c r="N27" s="408"/>
      <c r="O27" s="374">
        <v>6262548</v>
      </c>
      <c r="P27" s="374"/>
      <c r="Q27" s="374"/>
      <c r="R27" s="374"/>
      <c r="S27" s="409">
        <f>O27/O29*100</f>
        <v>71.109739455911608</v>
      </c>
      <c r="T27" s="409"/>
      <c r="U27" s="409"/>
      <c r="V27" s="409"/>
      <c r="W27" s="410">
        <f>O27-G27</f>
        <v>667111</v>
      </c>
      <c r="X27" s="410"/>
      <c r="Y27" s="410"/>
      <c r="Z27" s="410"/>
      <c r="AA27" s="410"/>
      <c r="AB27" s="405">
        <v>112</v>
      </c>
      <c r="AC27" s="405"/>
      <c r="AD27" s="405"/>
      <c r="AE27" s="405"/>
      <c r="AF27" s="405"/>
      <c r="AG27" s="94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</row>
    <row r="28" spans="1:65" ht="20.85" customHeight="1" x14ac:dyDescent="0.15">
      <c r="A28" s="411"/>
      <c r="B28" s="411"/>
      <c r="C28" s="411"/>
      <c r="D28" s="411"/>
      <c r="E28" s="411"/>
      <c r="F28" s="411"/>
      <c r="G28" s="412"/>
      <c r="H28" s="413"/>
      <c r="I28" s="413"/>
      <c r="J28" s="413"/>
      <c r="K28" s="414"/>
      <c r="L28" s="414"/>
      <c r="M28" s="414"/>
      <c r="N28" s="414"/>
      <c r="O28" s="367"/>
      <c r="P28" s="367"/>
      <c r="Q28" s="367"/>
      <c r="R28" s="367"/>
      <c r="S28" s="415"/>
      <c r="T28" s="415"/>
      <c r="U28" s="415"/>
      <c r="V28" s="415"/>
      <c r="W28" s="367"/>
      <c r="X28" s="367"/>
      <c r="Y28" s="367"/>
      <c r="Z28" s="367"/>
      <c r="AA28" s="416"/>
      <c r="AB28" s="417"/>
      <c r="AC28" s="417"/>
      <c r="AD28" s="417"/>
      <c r="AE28" s="417"/>
      <c r="AF28" s="417"/>
      <c r="AG28" s="95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</row>
    <row r="29" spans="1:65" ht="20.85" customHeight="1" x14ac:dyDescent="0.15">
      <c r="A29" s="411" t="s">
        <v>37</v>
      </c>
      <c r="B29" s="411"/>
      <c r="C29" s="411"/>
      <c r="D29" s="411"/>
      <c r="E29" s="411"/>
      <c r="F29" s="411"/>
      <c r="G29" s="412">
        <v>7944021</v>
      </c>
      <c r="H29" s="413"/>
      <c r="I29" s="413"/>
      <c r="J29" s="413"/>
      <c r="K29" s="413">
        <v>100</v>
      </c>
      <c r="L29" s="413"/>
      <c r="M29" s="413"/>
      <c r="N29" s="413"/>
      <c r="O29" s="367">
        <f>O25+O27</f>
        <v>8806878</v>
      </c>
      <c r="P29" s="367"/>
      <c r="Q29" s="367"/>
      <c r="R29" s="367"/>
      <c r="S29" s="367">
        <f>S25+S27</f>
        <v>99.999999999999986</v>
      </c>
      <c r="T29" s="367"/>
      <c r="U29" s="367"/>
      <c r="V29" s="367"/>
      <c r="W29" s="367">
        <f>O29-G29</f>
        <v>862857</v>
      </c>
      <c r="X29" s="367"/>
      <c r="Y29" s="367"/>
      <c r="Z29" s="367"/>
      <c r="AA29" s="367"/>
      <c r="AB29" s="417">
        <v>111</v>
      </c>
      <c r="AC29" s="417"/>
      <c r="AD29" s="417"/>
      <c r="AE29" s="417"/>
      <c r="AF29" s="417"/>
      <c r="AG29" s="95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</row>
    <row r="30" spans="1:65" ht="20.85" customHeight="1" thickBot="1" x14ac:dyDescent="0.2">
      <c r="A30" s="418"/>
      <c r="B30" s="418"/>
      <c r="C30" s="418"/>
      <c r="D30" s="418"/>
      <c r="E30" s="418"/>
      <c r="F30" s="419"/>
      <c r="G30" s="420"/>
      <c r="H30" s="420"/>
      <c r="I30" s="420"/>
      <c r="J30" s="420"/>
      <c r="K30" s="421"/>
      <c r="L30" s="421"/>
      <c r="M30" s="421"/>
      <c r="N30" s="421"/>
      <c r="O30" s="420"/>
      <c r="P30" s="420"/>
      <c r="Q30" s="420"/>
      <c r="R30" s="420"/>
      <c r="S30" s="421"/>
      <c r="T30" s="421"/>
      <c r="U30" s="421"/>
      <c r="V30" s="421"/>
      <c r="W30" s="420"/>
      <c r="X30" s="420"/>
      <c r="Y30" s="420"/>
      <c r="Z30" s="420"/>
      <c r="AA30" s="420"/>
      <c r="AB30" s="421"/>
      <c r="AC30" s="421"/>
      <c r="AD30" s="421"/>
      <c r="AE30" s="421"/>
      <c r="AF30" s="421"/>
      <c r="AG30" s="94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71"/>
      <c r="AY30" s="371"/>
      <c r="AZ30" s="371"/>
      <c r="BA30" s="371"/>
      <c r="BB30" s="371"/>
      <c r="BC30" s="371"/>
      <c r="BD30" s="371"/>
      <c r="BE30" s="371"/>
      <c r="BF30" s="371"/>
      <c r="BG30" s="371"/>
      <c r="BH30" s="371"/>
      <c r="BI30" s="371"/>
      <c r="BJ30" s="371"/>
      <c r="BK30" s="371"/>
      <c r="BL30" s="371"/>
      <c r="BM30" s="371"/>
    </row>
    <row r="31" spans="1:65" ht="20.85" customHeight="1" x14ac:dyDescent="0.15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366" t="s">
        <v>182</v>
      </c>
      <c r="AA31" s="366"/>
      <c r="AB31" s="366"/>
      <c r="AC31" s="366"/>
      <c r="AD31" s="366"/>
      <c r="AE31" s="366"/>
      <c r="AF31" s="366"/>
      <c r="AG31" s="158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71"/>
      <c r="AY31" s="371"/>
      <c r="AZ31" s="371"/>
      <c r="BA31" s="371"/>
      <c r="BB31" s="371"/>
      <c r="BC31" s="371"/>
      <c r="BD31" s="371"/>
      <c r="BE31" s="371"/>
      <c r="BF31" s="371"/>
      <c r="BG31" s="371"/>
      <c r="BH31" s="371"/>
      <c r="BI31" s="371"/>
      <c r="BJ31" s="371"/>
      <c r="BK31" s="371"/>
      <c r="BL31" s="371"/>
      <c r="BM31" s="371"/>
    </row>
    <row r="32" spans="1:65" ht="20.85" customHeight="1" x14ac:dyDescent="0.15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8"/>
      <c r="AA32" s="158"/>
      <c r="AB32" s="158"/>
      <c r="AC32" s="158"/>
      <c r="AD32" s="158"/>
      <c r="AE32" s="158"/>
      <c r="AF32" s="158"/>
      <c r="AG32" s="158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</row>
    <row r="33" spans="1:66" ht="20.85" customHeight="1" x14ac:dyDescent="0.1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8"/>
      <c r="AA33" s="158"/>
      <c r="AB33" s="158"/>
      <c r="AC33" s="158"/>
      <c r="AD33" s="158"/>
      <c r="AE33" s="158"/>
      <c r="AF33" s="158"/>
      <c r="AG33" s="158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</row>
    <row r="34" spans="1:66" ht="21.95" customHeight="1" x14ac:dyDescent="0.15"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78"/>
      <c r="AY34" s="378"/>
      <c r="AZ34" s="378"/>
      <c r="BA34" s="378"/>
      <c r="BB34" s="378"/>
      <c r="BC34" s="378"/>
      <c r="BD34" s="378"/>
      <c r="BE34" s="378"/>
      <c r="BF34" s="378"/>
      <c r="BG34" s="378"/>
      <c r="BH34" s="378"/>
      <c r="BI34" s="378"/>
      <c r="BJ34" s="378"/>
      <c r="BK34" s="378"/>
      <c r="BL34" s="378"/>
      <c r="BM34" s="378"/>
    </row>
    <row r="35" spans="1:66" ht="21.95" customHeight="1" x14ac:dyDescent="0.15">
      <c r="A35" s="153"/>
      <c r="B35" s="331" t="s">
        <v>221</v>
      </c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78"/>
      <c r="AY35" s="378"/>
      <c r="AZ35" s="378"/>
      <c r="BA35" s="378"/>
      <c r="BB35" s="378"/>
      <c r="BC35" s="378"/>
      <c r="BD35" s="378"/>
      <c r="BE35" s="378"/>
      <c r="BF35" s="378"/>
      <c r="BG35" s="378"/>
      <c r="BH35" s="378"/>
      <c r="BI35" s="378"/>
      <c r="BJ35" s="378"/>
      <c r="BK35" s="378"/>
      <c r="BL35" s="378"/>
      <c r="BM35" s="378"/>
    </row>
    <row r="36" spans="1:66" ht="21.95" customHeight="1" thickBot="1" x14ac:dyDescent="0.2">
      <c r="A36" s="163"/>
      <c r="B36" s="346"/>
      <c r="C36" s="347"/>
      <c r="D36" s="347"/>
      <c r="E36" s="347"/>
      <c r="F36" s="347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422" t="s">
        <v>222</v>
      </c>
      <c r="AC36" s="422"/>
      <c r="AD36" s="422"/>
      <c r="AE36" s="422"/>
      <c r="AF36" s="422"/>
      <c r="AG36" s="422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</row>
    <row r="37" spans="1:66" ht="21.95" customHeight="1" x14ac:dyDescent="0.15">
      <c r="B37" s="423" t="s">
        <v>219</v>
      </c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4"/>
      <c r="R37" s="426" t="s">
        <v>220</v>
      </c>
      <c r="S37" s="350"/>
      <c r="T37" s="350"/>
      <c r="U37" s="350"/>
      <c r="V37" s="350"/>
      <c r="W37" s="350"/>
      <c r="X37" s="350"/>
      <c r="Y37" s="350"/>
      <c r="Z37" s="350"/>
      <c r="AA37" s="350"/>
      <c r="AB37" s="336"/>
      <c r="AC37" s="336"/>
      <c r="AD37" s="336"/>
      <c r="AE37" s="336"/>
      <c r="AF37" s="336"/>
      <c r="AG37" s="336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</row>
    <row r="38" spans="1:66" ht="21.95" customHeight="1" x14ac:dyDescent="0.15"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425"/>
      <c r="R38" s="358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</row>
    <row r="39" spans="1:66" ht="21.95" customHeight="1" x14ac:dyDescent="0.15">
      <c r="B39" s="212"/>
      <c r="C39" s="222"/>
      <c r="D39" s="222"/>
      <c r="E39" s="222"/>
      <c r="F39" s="222"/>
      <c r="G39" s="222"/>
      <c r="H39" s="435" t="s">
        <v>223</v>
      </c>
      <c r="I39" s="435"/>
      <c r="J39" s="435"/>
      <c r="K39" s="435"/>
      <c r="L39" s="222"/>
      <c r="M39" s="222"/>
      <c r="N39" s="222"/>
      <c r="O39" s="222"/>
      <c r="P39" s="222"/>
      <c r="Q39" s="220"/>
      <c r="R39" s="429">
        <f>SUM(R41:AG48)</f>
        <v>282</v>
      </c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</row>
    <row r="40" spans="1:66" ht="21.95" customHeight="1" x14ac:dyDescent="0.15">
      <c r="B40" s="221"/>
      <c r="C40" s="221"/>
      <c r="D40" s="221"/>
      <c r="E40" s="221"/>
      <c r="F40" s="221"/>
      <c r="G40" s="221"/>
      <c r="H40" s="341"/>
      <c r="I40" s="341"/>
      <c r="J40" s="341"/>
      <c r="K40" s="341"/>
      <c r="L40" s="221"/>
      <c r="M40" s="221"/>
      <c r="N40" s="221"/>
      <c r="O40" s="221"/>
      <c r="P40" s="221"/>
      <c r="Q40" s="223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</row>
    <row r="41" spans="1:66" ht="21.95" customHeight="1" x14ac:dyDescent="0.15">
      <c r="C41" s="218"/>
      <c r="D41" s="218"/>
      <c r="E41" s="218"/>
      <c r="F41" s="218"/>
      <c r="G41" s="218"/>
      <c r="H41" s="434" t="s">
        <v>226</v>
      </c>
      <c r="I41" s="434"/>
      <c r="J41" s="434"/>
      <c r="K41" s="434"/>
      <c r="L41" s="218"/>
      <c r="M41" s="218"/>
      <c r="N41" s="218"/>
      <c r="O41" s="218"/>
      <c r="P41" s="218"/>
      <c r="Q41" s="219"/>
      <c r="R41" s="430">
        <v>35</v>
      </c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</row>
    <row r="42" spans="1:66" ht="21.95" customHeight="1" x14ac:dyDescent="0.15">
      <c r="B42" s="218"/>
      <c r="C42" s="218"/>
      <c r="D42" s="218"/>
      <c r="E42" s="218"/>
      <c r="F42" s="218"/>
      <c r="G42" s="218"/>
      <c r="H42" s="434"/>
      <c r="I42" s="434"/>
      <c r="J42" s="434"/>
      <c r="K42" s="434"/>
      <c r="L42" s="218"/>
      <c r="M42" s="218"/>
      <c r="N42" s="218"/>
      <c r="O42" s="218"/>
      <c r="P42" s="218"/>
      <c r="Q42" s="219"/>
      <c r="R42" s="430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</row>
    <row r="43" spans="1:66" ht="21.95" customHeight="1" x14ac:dyDescent="0.15">
      <c r="C43" s="218"/>
      <c r="D43" s="218"/>
      <c r="E43" s="218"/>
      <c r="F43" s="218"/>
      <c r="G43" s="218"/>
      <c r="H43" s="434" t="s">
        <v>224</v>
      </c>
      <c r="I43" s="434"/>
      <c r="J43" s="434"/>
      <c r="K43" s="434"/>
      <c r="L43" s="218"/>
      <c r="M43" s="218"/>
      <c r="N43" s="218"/>
      <c r="O43" s="218"/>
      <c r="P43" s="218"/>
      <c r="Q43" s="219"/>
      <c r="R43" s="431">
        <v>218</v>
      </c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</row>
    <row r="44" spans="1:66" ht="21.95" customHeight="1" x14ac:dyDescent="0.15">
      <c r="B44" s="218"/>
      <c r="C44" s="218"/>
      <c r="D44" s="218"/>
      <c r="E44" s="218"/>
      <c r="F44" s="218"/>
      <c r="G44" s="218"/>
      <c r="H44" s="434"/>
      <c r="I44" s="434"/>
      <c r="J44" s="434"/>
      <c r="K44" s="434"/>
      <c r="L44" s="218"/>
      <c r="M44" s="218"/>
      <c r="N44" s="218"/>
      <c r="O44" s="218"/>
      <c r="P44" s="218"/>
      <c r="Q44" s="219"/>
      <c r="R44" s="431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</row>
    <row r="45" spans="1:66" ht="21.95" customHeight="1" x14ac:dyDescent="0.15">
      <c r="C45" s="218"/>
      <c r="D45" s="218"/>
      <c r="E45" s="218"/>
      <c r="F45" s="218"/>
      <c r="G45" s="218"/>
      <c r="H45" s="434" t="s">
        <v>225</v>
      </c>
      <c r="I45" s="434"/>
      <c r="J45" s="434"/>
      <c r="K45" s="434"/>
      <c r="L45" s="218"/>
      <c r="M45" s="218"/>
      <c r="N45" s="218"/>
      <c r="O45" s="218"/>
      <c r="P45" s="218"/>
      <c r="Q45" s="219"/>
      <c r="R45" s="427">
        <v>28</v>
      </c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</row>
    <row r="46" spans="1:66" ht="21.95" customHeight="1" x14ac:dyDescent="0.15">
      <c r="B46" s="218"/>
      <c r="C46" s="218"/>
      <c r="D46" s="218"/>
      <c r="E46" s="218"/>
      <c r="F46" s="218"/>
      <c r="G46" s="218"/>
      <c r="H46" s="434"/>
      <c r="I46" s="434"/>
      <c r="J46" s="434"/>
      <c r="K46" s="434"/>
      <c r="L46" s="218"/>
      <c r="M46" s="218"/>
      <c r="N46" s="218"/>
      <c r="O46" s="218"/>
      <c r="P46" s="218"/>
      <c r="Q46" s="219"/>
      <c r="R46" s="427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</row>
    <row r="47" spans="1:66" ht="21.95" customHeight="1" x14ac:dyDescent="0.15">
      <c r="C47" s="214"/>
      <c r="D47" s="214"/>
      <c r="E47" s="214"/>
      <c r="F47" s="214"/>
      <c r="G47" s="214"/>
      <c r="H47" s="432" t="s">
        <v>227</v>
      </c>
      <c r="I47" s="432"/>
      <c r="J47" s="432"/>
      <c r="K47" s="432"/>
      <c r="L47" s="214"/>
      <c r="M47" s="214"/>
      <c r="N47" s="214"/>
      <c r="O47" s="214"/>
      <c r="P47" s="214"/>
      <c r="Q47" s="215"/>
      <c r="R47" s="428">
        <v>1</v>
      </c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</row>
    <row r="48" spans="1:66" ht="21.95" customHeight="1" thickBot="1" x14ac:dyDescent="0.2">
      <c r="B48" s="216"/>
      <c r="C48" s="216"/>
      <c r="D48" s="216"/>
      <c r="E48" s="216"/>
      <c r="F48" s="216"/>
      <c r="G48" s="216"/>
      <c r="H48" s="433"/>
      <c r="I48" s="433"/>
      <c r="J48" s="433"/>
      <c r="K48" s="433"/>
      <c r="L48" s="216"/>
      <c r="M48" s="216"/>
      <c r="N48" s="216"/>
      <c r="O48" s="216"/>
      <c r="P48" s="216"/>
      <c r="Q48" s="217"/>
      <c r="R48" s="428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</row>
    <row r="49" spans="2:33" ht="21.95" customHeight="1" x14ac:dyDescent="0.1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6"/>
      <c r="Z49" s="156"/>
      <c r="AA49" s="156"/>
      <c r="AB49" s="156"/>
      <c r="AC49" s="156"/>
      <c r="AD49" s="156"/>
      <c r="AE49" s="156"/>
      <c r="AF49" s="156"/>
      <c r="AG49" s="156" t="s">
        <v>274</v>
      </c>
    </row>
  </sheetData>
  <mergeCells count="137">
    <mergeCell ref="B36:F36"/>
    <mergeCell ref="AB36:AG36"/>
    <mergeCell ref="B37:Q38"/>
    <mergeCell ref="R37:AG38"/>
    <mergeCell ref="AB30:AF30"/>
    <mergeCell ref="W30:AA30"/>
    <mergeCell ref="R45:AG46"/>
    <mergeCell ref="R47:AG48"/>
    <mergeCell ref="R39:AG40"/>
    <mergeCell ref="R41:AG42"/>
    <mergeCell ref="R43:AG44"/>
    <mergeCell ref="H47:K48"/>
    <mergeCell ref="H45:K46"/>
    <mergeCell ref="H43:K44"/>
    <mergeCell ref="H41:K42"/>
    <mergeCell ref="H39:K40"/>
    <mergeCell ref="AH30:AW31"/>
    <mergeCell ref="AX30:BM31"/>
    <mergeCell ref="Z31:AF31"/>
    <mergeCell ref="AH34:AW35"/>
    <mergeCell ref="AX34:BM35"/>
    <mergeCell ref="A30:F30"/>
    <mergeCell ref="G30:J30"/>
    <mergeCell ref="K30:N30"/>
    <mergeCell ref="O30:R30"/>
    <mergeCell ref="S30:V30"/>
    <mergeCell ref="B35:AG35"/>
    <mergeCell ref="A28:F28"/>
    <mergeCell ref="G28:J28"/>
    <mergeCell ref="K28:N28"/>
    <mergeCell ref="O28:R28"/>
    <mergeCell ref="S28:V28"/>
    <mergeCell ref="W28:AA28"/>
    <mergeCell ref="AB28:AF28"/>
    <mergeCell ref="AH28:AW29"/>
    <mergeCell ref="AX28:BM29"/>
    <mergeCell ref="A29:F29"/>
    <mergeCell ref="G29:J29"/>
    <mergeCell ref="K29:N29"/>
    <mergeCell ref="O29:R29"/>
    <mergeCell ref="S29:V29"/>
    <mergeCell ref="W29:AA29"/>
    <mergeCell ref="AB29:AF29"/>
    <mergeCell ref="A26:F26"/>
    <mergeCell ref="G26:J26"/>
    <mergeCell ref="K26:N26"/>
    <mergeCell ref="O26:R26"/>
    <mergeCell ref="S26:V26"/>
    <mergeCell ref="W26:AA26"/>
    <mergeCell ref="AB26:AF26"/>
    <mergeCell ref="AH26:AW27"/>
    <mergeCell ref="AX26:BM27"/>
    <mergeCell ref="A27:F27"/>
    <mergeCell ref="G27:J27"/>
    <mergeCell ref="K27:N27"/>
    <mergeCell ref="O27:R27"/>
    <mergeCell ref="S27:V27"/>
    <mergeCell ref="W27:AA27"/>
    <mergeCell ref="AB27:AF27"/>
    <mergeCell ref="A24:F24"/>
    <mergeCell ref="G24:J24"/>
    <mergeCell ref="K24:N24"/>
    <mergeCell ref="O24:R24"/>
    <mergeCell ref="S24:V24"/>
    <mergeCell ref="W24:AA24"/>
    <mergeCell ref="AB24:AF24"/>
    <mergeCell ref="AH24:AW25"/>
    <mergeCell ref="AX24:BM25"/>
    <mergeCell ref="A25:F25"/>
    <mergeCell ref="G25:J25"/>
    <mergeCell ref="K25:N25"/>
    <mergeCell ref="O25:R25"/>
    <mergeCell ref="S25:V25"/>
    <mergeCell ref="W25:AA25"/>
    <mergeCell ref="AB25:AF25"/>
    <mergeCell ref="A22:F23"/>
    <mergeCell ref="G22:N22"/>
    <mergeCell ref="O22:V22"/>
    <mergeCell ref="W22:AA22"/>
    <mergeCell ref="AB22:AF23"/>
    <mergeCell ref="AH22:AW23"/>
    <mergeCell ref="AX22:BM23"/>
    <mergeCell ref="G23:J23"/>
    <mergeCell ref="K23:N23"/>
    <mergeCell ref="O23:R23"/>
    <mergeCell ref="S23:V23"/>
    <mergeCell ref="W23:AA23"/>
    <mergeCell ref="A20:AF20"/>
    <mergeCell ref="AH20:BM20"/>
    <mergeCell ref="A13:F14"/>
    <mergeCell ref="H13:L14"/>
    <mergeCell ref="M13:T14"/>
    <mergeCell ref="U13:Z14"/>
    <mergeCell ref="A21:E21"/>
    <mergeCell ref="AH21:AL21"/>
    <mergeCell ref="BH21:BM21"/>
    <mergeCell ref="AA13:AF14"/>
    <mergeCell ref="AH13:AW14"/>
    <mergeCell ref="AX13:BM14"/>
    <mergeCell ref="BQ13:BU14"/>
    <mergeCell ref="AA16:AF16"/>
    <mergeCell ref="H7:L8"/>
    <mergeCell ref="M7:T8"/>
    <mergeCell ref="U7:Z8"/>
    <mergeCell ref="AA7:AF8"/>
    <mergeCell ref="AH7:AW8"/>
    <mergeCell ref="A19:AF19"/>
    <mergeCell ref="A7:F8"/>
    <mergeCell ref="BQ10:BU11"/>
    <mergeCell ref="AH11:AW12"/>
    <mergeCell ref="AX11:BM12"/>
    <mergeCell ref="A10:F11"/>
    <mergeCell ref="AX7:BM8"/>
    <mergeCell ref="BQ7:BU8"/>
    <mergeCell ref="AH9:AW10"/>
    <mergeCell ref="AX9:BM10"/>
    <mergeCell ref="H10:L11"/>
    <mergeCell ref="M10:T11"/>
    <mergeCell ref="U10:Z11"/>
    <mergeCell ref="AA10:AF11"/>
    <mergeCell ref="AX3:BM4"/>
    <mergeCell ref="AA4:AF4"/>
    <mergeCell ref="U5:Z5"/>
    <mergeCell ref="AA5:AF5"/>
    <mergeCell ref="AH5:AW6"/>
    <mergeCell ref="A1:AF1"/>
    <mergeCell ref="AH1:BM1"/>
    <mergeCell ref="A2:G2"/>
    <mergeCell ref="AH2:AL2"/>
    <mergeCell ref="BH2:BM2"/>
    <mergeCell ref="AX5:BM6"/>
    <mergeCell ref="A3:F5"/>
    <mergeCell ref="G4:L5"/>
    <mergeCell ref="H3:AF3"/>
    <mergeCell ref="AH3:AW4"/>
    <mergeCell ref="M4:T5"/>
    <mergeCell ref="U4:Z4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7"/>
  <sheetViews>
    <sheetView showGridLines="0" tabSelected="1" view="pageBreakPreview" topLeftCell="A4" zoomScale="60" zoomScaleNormal="100" workbookViewId="0">
      <selection activeCell="F19" sqref="F19:M19"/>
    </sheetView>
  </sheetViews>
  <sheetFormatPr defaultColWidth="3.625" defaultRowHeight="24.95" customHeight="1" x14ac:dyDescent="0.15"/>
  <cols>
    <col min="1" max="17" width="3.625" style="5" customWidth="1"/>
    <col min="18" max="24" width="3.875" style="5" customWidth="1"/>
    <col min="25" max="26" width="3.625" style="5" customWidth="1"/>
    <col min="27" max="27" width="9.5" style="5" hidden="1" customWidth="1"/>
    <col min="28" max="30" width="3.625" style="5" hidden="1" customWidth="1"/>
    <col min="31" max="34" width="3.625" style="5" customWidth="1"/>
    <col min="35" max="16384" width="3.625" style="5"/>
  </cols>
  <sheetData>
    <row r="1" spans="1:27" ht="24.95" customHeight="1" x14ac:dyDescent="0.15">
      <c r="A1" s="440" t="s">
        <v>114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</row>
    <row r="2" spans="1:27" ht="24.95" customHeight="1" thickBot="1" x14ac:dyDescent="0.2">
      <c r="A2" s="441" t="s">
        <v>64</v>
      </c>
      <c r="B2" s="442"/>
      <c r="C2" s="442"/>
      <c r="D2" s="442"/>
    </row>
    <row r="3" spans="1:27" ht="24.95" customHeight="1" x14ac:dyDescent="0.15">
      <c r="A3" s="443" t="s">
        <v>73</v>
      </c>
      <c r="B3" s="444"/>
      <c r="C3" s="444"/>
      <c r="D3" s="444"/>
      <c r="E3" s="444"/>
      <c r="F3" s="447" t="s">
        <v>53</v>
      </c>
      <c r="G3" s="448"/>
      <c r="H3" s="448"/>
      <c r="I3" s="448"/>
      <c r="J3" s="449"/>
      <c r="K3" s="444" t="s">
        <v>74</v>
      </c>
      <c r="L3" s="444"/>
      <c r="M3" s="444"/>
      <c r="N3" s="444"/>
      <c r="O3" s="444"/>
      <c r="P3" s="444" t="s">
        <v>75</v>
      </c>
      <c r="Q3" s="444"/>
      <c r="R3" s="444"/>
      <c r="S3" s="444"/>
      <c r="T3" s="444"/>
      <c r="U3" s="454" t="s">
        <v>76</v>
      </c>
      <c r="V3" s="448"/>
      <c r="W3" s="448"/>
      <c r="X3" s="448"/>
      <c r="Y3" s="449"/>
      <c r="Z3" s="3"/>
    </row>
    <row r="4" spans="1:27" ht="24.95" customHeight="1" x14ac:dyDescent="0.15">
      <c r="A4" s="445"/>
      <c r="B4" s="446"/>
      <c r="C4" s="446"/>
      <c r="D4" s="446"/>
      <c r="E4" s="446"/>
      <c r="F4" s="450"/>
      <c r="G4" s="451"/>
      <c r="H4" s="451"/>
      <c r="I4" s="451"/>
      <c r="J4" s="452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55"/>
      <c r="V4" s="451"/>
      <c r="W4" s="451"/>
      <c r="X4" s="451"/>
      <c r="Y4" s="452"/>
      <c r="Z4" s="3"/>
    </row>
    <row r="5" spans="1:27" ht="24.95" customHeight="1" x14ac:dyDescent="0.15">
      <c r="A5" s="456" t="s">
        <v>29</v>
      </c>
      <c r="B5" s="456"/>
      <c r="C5" s="1" t="s">
        <v>209</v>
      </c>
      <c r="D5" s="2" t="s">
        <v>228</v>
      </c>
      <c r="E5" s="111" t="s">
        <v>30</v>
      </c>
      <c r="F5" s="453">
        <v>4527300</v>
      </c>
      <c r="G5" s="374"/>
      <c r="H5" s="374"/>
      <c r="I5" s="374"/>
      <c r="J5" s="374"/>
      <c r="K5" s="374">
        <v>4495361</v>
      </c>
      <c r="L5" s="374"/>
      <c r="M5" s="374"/>
      <c r="N5" s="374"/>
      <c r="O5" s="374"/>
      <c r="P5" s="374">
        <v>31939</v>
      </c>
      <c r="Q5" s="374"/>
      <c r="R5" s="374"/>
      <c r="S5" s="374"/>
      <c r="T5" s="374"/>
      <c r="U5" s="459">
        <v>100.6</v>
      </c>
      <c r="V5" s="459"/>
      <c r="W5" s="459"/>
      <c r="X5" s="459"/>
      <c r="Y5" s="459"/>
      <c r="Z5" s="3"/>
      <c r="AA5" s="8"/>
    </row>
    <row r="6" spans="1:27" s="4" customFormat="1" ht="24.95" customHeight="1" x14ac:dyDescent="0.15">
      <c r="A6" s="458"/>
      <c r="B6" s="458"/>
      <c r="C6" s="1" t="s">
        <v>209</v>
      </c>
      <c r="D6" s="2" t="s">
        <v>229</v>
      </c>
      <c r="E6" s="3"/>
      <c r="F6" s="453">
        <v>4956580</v>
      </c>
      <c r="G6" s="374"/>
      <c r="H6" s="374"/>
      <c r="I6" s="374"/>
      <c r="J6" s="374"/>
      <c r="K6" s="374">
        <v>4927899</v>
      </c>
      <c r="L6" s="374"/>
      <c r="M6" s="374"/>
      <c r="N6" s="374"/>
      <c r="O6" s="374"/>
      <c r="P6" s="374">
        <v>28681</v>
      </c>
      <c r="Q6" s="374"/>
      <c r="R6" s="374"/>
      <c r="S6" s="374"/>
      <c r="T6" s="374"/>
      <c r="U6" s="457">
        <v>109.5</v>
      </c>
      <c r="V6" s="457"/>
      <c r="W6" s="457"/>
      <c r="X6" s="457"/>
      <c r="Y6" s="457"/>
      <c r="Z6" s="3"/>
    </row>
    <row r="7" spans="1:27" ht="24.95" customHeight="1" x14ac:dyDescent="0.15">
      <c r="A7" s="458"/>
      <c r="B7" s="458"/>
      <c r="C7" s="112" t="s">
        <v>209</v>
      </c>
      <c r="D7" s="111" t="s">
        <v>230</v>
      </c>
      <c r="E7" s="3"/>
      <c r="F7" s="401">
        <v>4142262</v>
      </c>
      <c r="G7" s="402"/>
      <c r="H7" s="402"/>
      <c r="I7" s="402"/>
      <c r="J7" s="402"/>
      <c r="K7" s="460">
        <v>4126835</v>
      </c>
      <c r="L7" s="460"/>
      <c r="M7" s="460"/>
      <c r="N7" s="460"/>
      <c r="O7" s="460"/>
      <c r="P7" s="460">
        <v>15427</v>
      </c>
      <c r="Q7" s="460"/>
      <c r="R7" s="460"/>
      <c r="S7" s="460"/>
      <c r="T7" s="460"/>
      <c r="U7" s="461">
        <v>83.570970306138506</v>
      </c>
      <c r="V7" s="461"/>
      <c r="W7" s="461"/>
      <c r="X7" s="461"/>
      <c r="Y7" s="461"/>
      <c r="Z7" s="3"/>
    </row>
    <row r="8" spans="1:27" s="4" customFormat="1" ht="24.95" customHeight="1" x14ac:dyDescent="0.15">
      <c r="A8" s="458"/>
      <c r="B8" s="458"/>
      <c r="C8" s="113" t="s">
        <v>209</v>
      </c>
      <c r="D8" s="114" t="s">
        <v>231</v>
      </c>
      <c r="E8" s="107"/>
      <c r="F8" s="463">
        <f>SUM(F10:J21)</f>
        <v>4617039</v>
      </c>
      <c r="G8" s="367"/>
      <c r="H8" s="367"/>
      <c r="I8" s="367"/>
      <c r="J8" s="367"/>
      <c r="K8" s="437">
        <f>SUM(K10:O21)</f>
        <v>4592710</v>
      </c>
      <c r="L8" s="437"/>
      <c r="M8" s="437"/>
      <c r="N8" s="437"/>
      <c r="O8" s="437"/>
      <c r="P8" s="437">
        <f>SUM(P10:T21)</f>
        <v>24329</v>
      </c>
      <c r="Q8" s="437"/>
      <c r="R8" s="437"/>
      <c r="S8" s="437"/>
      <c r="T8" s="437"/>
      <c r="U8" s="438">
        <f>F8/F7*100</f>
        <v>111.46178102688822</v>
      </c>
      <c r="V8" s="438"/>
      <c r="W8" s="438"/>
      <c r="X8" s="438"/>
      <c r="Y8" s="438"/>
      <c r="Z8" s="76"/>
    </row>
    <row r="9" spans="1:27" ht="24.95" customHeight="1" x14ac:dyDescent="0.15">
      <c r="A9" s="19"/>
      <c r="B9" s="19"/>
      <c r="C9" s="3"/>
      <c r="D9" s="3"/>
      <c r="E9" s="107"/>
      <c r="F9" s="453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436"/>
      <c r="V9" s="436"/>
      <c r="W9" s="436"/>
      <c r="X9" s="436"/>
      <c r="Y9" s="436"/>
      <c r="Z9" s="3"/>
    </row>
    <row r="10" spans="1:27" ht="24.95" customHeight="1" x14ac:dyDescent="0.15">
      <c r="A10" s="462"/>
      <c r="B10" s="462"/>
      <c r="C10" s="462"/>
      <c r="D10" s="2" t="s">
        <v>232</v>
      </c>
      <c r="E10" s="107" t="s">
        <v>77</v>
      </c>
      <c r="F10" s="453">
        <f>K10+P10</f>
        <v>303654</v>
      </c>
      <c r="G10" s="374"/>
      <c r="H10" s="374"/>
      <c r="I10" s="374"/>
      <c r="J10" s="374"/>
      <c r="K10" s="410">
        <v>303619</v>
      </c>
      <c r="L10" s="410"/>
      <c r="M10" s="410"/>
      <c r="N10" s="410"/>
      <c r="O10" s="410"/>
      <c r="P10" s="410">
        <v>35</v>
      </c>
      <c r="Q10" s="410"/>
      <c r="R10" s="410"/>
      <c r="S10" s="410"/>
      <c r="T10" s="410"/>
      <c r="U10" s="439">
        <v>93.5</v>
      </c>
      <c r="V10" s="439"/>
      <c r="W10" s="439"/>
      <c r="X10" s="439"/>
      <c r="Y10" s="439"/>
      <c r="Z10" s="3"/>
      <c r="AA10" s="38">
        <v>329896</v>
      </c>
    </row>
    <row r="11" spans="1:27" ht="24.95" customHeight="1" x14ac:dyDescent="0.15">
      <c r="A11" s="462"/>
      <c r="B11" s="462"/>
      <c r="C11" s="1"/>
      <c r="D11" s="2" t="s">
        <v>209</v>
      </c>
      <c r="E11" s="107"/>
      <c r="F11" s="453">
        <f t="shared" ref="F11:F20" si="0">K11+P11</f>
        <v>235743</v>
      </c>
      <c r="G11" s="374"/>
      <c r="H11" s="374"/>
      <c r="I11" s="374"/>
      <c r="J11" s="374"/>
      <c r="K11" s="410">
        <v>235523</v>
      </c>
      <c r="L11" s="410"/>
      <c r="M11" s="410"/>
      <c r="N11" s="410"/>
      <c r="O11" s="410"/>
      <c r="P11" s="410">
        <v>220</v>
      </c>
      <c r="Q11" s="410"/>
      <c r="R11" s="410"/>
      <c r="S11" s="410"/>
      <c r="T11" s="410"/>
      <c r="U11" s="436">
        <v>88</v>
      </c>
      <c r="V11" s="436"/>
      <c r="W11" s="436"/>
      <c r="X11" s="436"/>
      <c r="Y11" s="436"/>
      <c r="Z11" s="3"/>
      <c r="AA11" s="38">
        <v>238836</v>
      </c>
    </row>
    <row r="12" spans="1:27" ht="24.95" customHeight="1" x14ac:dyDescent="0.15">
      <c r="A12" s="462"/>
      <c r="B12" s="462"/>
      <c r="C12" s="1"/>
      <c r="D12" s="2" t="s">
        <v>233</v>
      </c>
      <c r="E12" s="107"/>
      <c r="F12" s="453">
        <f t="shared" si="0"/>
        <v>432639</v>
      </c>
      <c r="G12" s="374"/>
      <c r="H12" s="374"/>
      <c r="I12" s="374"/>
      <c r="J12" s="374"/>
      <c r="K12" s="410">
        <v>432236</v>
      </c>
      <c r="L12" s="410"/>
      <c r="M12" s="410"/>
      <c r="N12" s="410"/>
      <c r="O12" s="410"/>
      <c r="P12" s="410">
        <v>403</v>
      </c>
      <c r="Q12" s="410"/>
      <c r="R12" s="410"/>
      <c r="S12" s="410"/>
      <c r="T12" s="410"/>
      <c r="U12" s="436">
        <v>95.3</v>
      </c>
      <c r="V12" s="436"/>
      <c r="W12" s="436"/>
      <c r="X12" s="436"/>
      <c r="Y12" s="436"/>
      <c r="Z12" s="3"/>
      <c r="AA12" s="38">
        <v>407761</v>
      </c>
    </row>
    <row r="13" spans="1:27" ht="24.95" customHeight="1" x14ac:dyDescent="0.15">
      <c r="A13" s="462"/>
      <c r="B13" s="462"/>
      <c r="C13" s="1"/>
      <c r="D13" s="2" t="s">
        <v>234</v>
      </c>
      <c r="E13" s="107"/>
      <c r="F13" s="453">
        <f t="shared" si="0"/>
        <v>387257</v>
      </c>
      <c r="G13" s="374"/>
      <c r="H13" s="374"/>
      <c r="I13" s="374"/>
      <c r="J13" s="374"/>
      <c r="K13" s="410">
        <v>386301</v>
      </c>
      <c r="L13" s="410"/>
      <c r="M13" s="410"/>
      <c r="N13" s="410"/>
      <c r="O13" s="410"/>
      <c r="P13" s="410">
        <v>956</v>
      </c>
      <c r="Q13" s="410"/>
      <c r="R13" s="410"/>
      <c r="S13" s="410"/>
      <c r="T13" s="410"/>
      <c r="U13" s="436">
        <v>159.4</v>
      </c>
      <c r="V13" s="436"/>
      <c r="W13" s="436"/>
      <c r="X13" s="436"/>
      <c r="Y13" s="436"/>
      <c r="Z13" s="3"/>
      <c r="AA13" s="38">
        <v>320812</v>
      </c>
    </row>
    <row r="14" spans="1:27" ht="24.95" customHeight="1" x14ac:dyDescent="0.15">
      <c r="A14" s="462"/>
      <c r="B14" s="462"/>
      <c r="C14" s="1"/>
      <c r="D14" s="2" t="s">
        <v>235</v>
      </c>
      <c r="E14" s="107"/>
      <c r="F14" s="453">
        <f t="shared" si="0"/>
        <v>525752</v>
      </c>
      <c r="G14" s="374"/>
      <c r="H14" s="374"/>
      <c r="I14" s="374"/>
      <c r="J14" s="374"/>
      <c r="K14" s="410">
        <v>521535</v>
      </c>
      <c r="L14" s="410"/>
      <c r="M14" s="410"/>
      <c r="N14" s="410"/>
      <c r="O14" s="410"/>
      <c r="P14" s="410">
        <v>4217</v>
      </c>
      <c r="Q14" s="410"/>
      <c r="R14" s="410"/>
      <c r="S14" s="410"/>
      <c r="T14" s="410"/>
      <c r="U14" s="436">
        <v>186</v>
      </c>
      <c r="V14" s="436"/>
      <c r="W14" s="436"/>
      <c r="X14" s="436"/>
      <c r="Y14" s="436"/>
      <c r="Z14" s="3"/>
      <c r="AA14" s="38">
        <v>541263</v>
      </c>
    </row>
    <row r="15" spans="1:27" ht="24.95" customHeight="1" x14ac:dyDescent="0.15">
      <c r="A15" s="462"/>
      <c r="B15" s="462"/>
      <c r="C15" s="1"/>
      <c r="D15" s="2" t="s">
        <v>228</v>
      </c>
      <c r="E15" s="107"/>
      <c r="F15" s="453">
        <f t="shared" si="0"/>
        <v>286676</v>
      </c>
      <c r="G15" s="374"/>
      <c r="H15" s="374"/>
      <c r="I15" s="374"/>
      <c r="J15" s="374"/>
      <c r="K15" s="410">
        <v>285047</v>
      </c>
      <c r="L15" s="410"/>
      <c r="M15" s="410"/>
      <c r="N15" s="410"/>
      <c r="O15" s="410"/>
      <c r="P15" s="410">
        <v>1629</v>
      </c>
      <c r="Q15" s="410"/>
      <c r="R15" s="410"/>
      <c r="S15" s="410"/>
      <c r="T15" s="410"/>
      <c r="U15" s="436">
        <v>152.9</v>
      </c>
      <c r="V15" s="436"/>
      <c r="W15" s="436"/>
      <c r="X15" s="436"/>
      <c r="Y15" s="436"/>
      <c r="Z15" s="3"/>
      <c r="AA15" s="38">
        <v>303876</v>
      </c>
    </row>
    <row r="16" spans="1:27" ht="24.95" customHeight="1" x14ac:dyDescent="0.15">
      <c r="A16" s="462"/>
      <c r="B16" s="462"/>
      <c r="C16" s="1"/>
      <c r="D16" s="2" t="s">
        <v>229</v>
      </c>
      <c r="E16" s="107"/>
      <c r="F16" s="453">
        <f t="shared" si="0"/>
        <v>382564</v>
      </c>
      <c r="G16" s="374"/>
      <c r="H16" s="374"/>
      <c r="I16" s="374"/>
      <c r="J16" s="374"/>
      <c r="K16" s="410">
        <v>382401</v>
      </c>
      <c r="L16" s="410"/>
      <c r="M16" s="410"/>
      <c r="N16" s="410"/>
      <c r="O16" s="410"/>
      <c r="P16" s="410">
        <v>163</v>
      </c>
      <c r="Q16" s="410"/>
      <c r="R16" s="410"/>
      <c r="S16" s="410"/>
      <c r="T16" s="410"/>
      <c r="U16" s="436">
        <v>114.7</v>
      </c>
      <c r="V16" s="436"/>
      <c r="W16" s="436"/>
      <c r="X16" s="436"/>
      <c r="Y16" s="436"/>
      <c r="Z16" s="3"/>
      <c r="AA16" s="38">
        <v>426616</v>
      </c>
    </row>
    <row r="17" spans="1:27" ht="24.95" customHeight="1" x14ac:dyDescent="0.15">
      <c r="A17" s="462"/>
      <c r="B17" s="462"/>
      <c r="C17" s="1"/>
      <c r="D17" s="2" t="s">
        <v>230</v>
      </c>
      <c r="E17" s="107"/>
      <c r="F17" s="453">
        <f t="shared" si="0"/>
        <v>717192</v>
      </c>
      <c r="G17" s="374"/>
      <c r="H17" s="374"/>
      <c r="I17" s="374"/>
      <c r="J17" s="374"/>
      <c r="K17" s="410">
        <v>716879</v>
      </c>
      <c r="L17" s="410"/>
      <c r="M17" s="410"/>
      <c r="N17" s="410"/>
      <c r="O17" s="410"/>
      <c r="P17" s="410">
        <v>313</v>
      </c>
      <c r="Q17" s="410"/>
      <c r="R17" s="410"/>
      <c r="S17" s="410"/>
      <c r="T17" s="410"/>
      <c r="U17" s="436">
        <v>99.9</v>
      </c>
      <c r="V17" s="436"/>
      <c r="W17" s="436"/>
      <c r="X17" s="436"/>
      <c r="Y17" s="436"/>
      <c r="Z17" s="3"/>
      <c r="AA17" s="38">
        <v>736657</v>
      </c>
    </row>
    <row r="18" spans="1:27" ht="24.95" customHeight="1" x14ac:dyDescent="0.15">
      <c r="A18" s="462"/>
      <c r="B18" s="462"/>
      <c r="C18" s="1"/>
      <c r="D18" s="2" t="s">
        <v>231</v>
      </c>
      <c r="E18" s="107"/>
      <c r="F18" s="453">
        <f t="shared" si="0"/>
        <v>342527</v>
      </c>
      <c r="G18" s="374"/>
      <c r="H18" s="374"/>
      <c r="I18" s="374"/>
      <c r="J18" s="374"/>
      <c r="K18" s="410">
        <v>335717</v>
      </c>
      <c r="L18" s="410"/>
      <c r="M18" s="410"/>
      <c r="N18" s="410"/>
      <c r="O18" s="410"/>
      <c r="P18" s="410">
        <v>6810</v>
      </c>
      <c r="Q18" s="410"/>
      <c r="R18" s="410"/>
      <c r="S18" s="410"/>
      <c r="T18" s="410"/>
      <c r="U18" s="436">
        <v>114.5</v>
      </c>
      <c r="V18" s="436"/>
      <c r="W18" s="436"/>
      <c r="X18" s="436"/>
      <c r="Y18" s="436"/>
      <c r="Z18" s="3"/>
      <c r="AA18" s="38">
        <v>569549</v>
      </c>
    </row>
    <row r="19" spans="1:27" ht="24.95" customHeight="1" x14ac:dyDescent="0.15">
      <c r="A19" s="462"/>
      <c r="B19" s="462"/>
      <c r="C19" s="1" t="s">
        <v>232</v>
      </c>
      <c r="D19" s="2" t="s">
        <v>236</v>
      </c>
      <c r="E19" s="107"/>
      <c r="F19" s="453">
        <f t="shared" si="0"/>
        <v>344425</v>
      </c>
      <c r="G19" s="374"/>
      <c r="H19" s="374"/>
      <c r="I19" s="374"/>
      <c r="J19" s="374"/>
      <c r="K19" s="410">
        <v>338936</v>
      </c>
      <c r="L19" s="410"/>
      <c r="M19" s="410"/>
      <c r="N19" s="410"/>
      <c r="O19" s="410"/>
      <c r="P19" s="410">
        <v>5489</v>
      </c>
      <c r="Q19" s="410"/>
      <c r="R19" s="410"/>
      <c r="S19" s="410"/>
      <c r="T19" s="410"/>
      <c r="U19" s="436">
        <v>88.6</v>
      </c>
      <c r="V19" s="436"/>
      <c r="W19" s="436"/>
      <c r="X19" s="436"/>
      <c r="Y19" s="436"/>
      <c r="Z19" s="3"/>
      <c r="AA19" s="38">
        <v>406781</v>
      </c>
    </row>
    <row r="20" spans="1:27" ht="24.95" customHeight="1" x14ac:dyDescent="0.15">
      <c r="A20" s="462"/>
      <c r="B20" s="462"/>
      <c r="C20" s="1" t="s">
        <v>232</v>
      </c>
      <c r="D20" s="2" t="s">
        <v>232</v>
      </c>
      <c r="E20" s="107"/>
      <c r="F20" s="453">
        <f t="shared" si="0"/>
        <v>358353</v>
      </c>
      <c r="G20" s="374"/>
      <c r="H20" s="374"/>
      <c r="I20" s="374"/>
      <c r="J20" s="374"/>
      <c r="K20" s="410">
        <v>354589</v>
      </c>
      <c r="L20" s="410"/>
      <c r="M20" s="410"/>
      <c r="N20" s="410"/>
      <c r="O20" s="410"/>
      <c r="P20" s="410">
        <v>3764</v>
      </c>
      <c r="Q20" s="410"/>
      <c r="R20" s="410"/>
      <c r="S20" s="410"/>
      <c r="T20" s="410"/>
      <c r="U20" s="436">
        <v>110.5</v>
      </c>
      <c r="V20" s="436"/>
      <c r="W20" s="436"/>
      <c r="X20" s="436"/>
      <c r="Y20" s="436"/>
      <c r="Z20" s="3"/>
      <c r="AA20" s="38">
        <v>374240</v>
      </c>
    </row>
    <row r="21" spans="1:27" ht="24.95" customHeight="1" thickBot="1" x14ac:dyDescent="0.2">
      <c r="A21" s="462"/>
      <c r="B21" s="462"/>
      <c r="C21" s="1" t="s">
        <v>232</v>
      </c>
      <c r="D21" s="2" t="s">
        <v>209</v>
      </c>
      <c r="E21" s="115"/>
      <c r="F21" s="466">
        <f>K21+P21</f>
        <v>300257</v>
      </c>
      <c r="G21" s="466"/>
      <c r="H21" s="466"/>
      <c r="I21" s="466"/>
      <c r="J21" s="466"/>
      <c r="K21" s="467">
        <v>299927</v>
      </c>
      <c r="L21" s="467"/>
      <c r="M21" s="467"/>
      <c r="N21" s="467"/>
      <c r="O21" s="467"/>
      <c r="P21" s="467">
        <v>330</v>
      </c>
      <c r="Q21" s="467"/>
      <c r="R21" s="467"/>
      <c r="S21" s="467"/>
      <c r="T21" s="467"/>
      <c r="U21" s="468">
        <v>94.3</v>
      </c>
      <c r="V21" s="468"/>
      <c r="W21" s="468"/>
      <c r="X21" s="468"/>
      <c r="Y21" s="468"/>
      <c r="Z21" s="3"/>
      <c r="AA21" s="38">
        <v>300293</v>
      </c>
    </row>
    <row r="22" spans="1:27" ht="18.75" customHeight="1" x14ac:dyDescent="0.15">
      <c r="A22" s="13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3"/>
      <c r="Q22" s="3"/>
      <c r="R22" s="3"/>
      <c r="S22" s="470" t="s">
        <v>163</v>
      </c>
      <c r="T22" s="470"/>
      <c r="U22" s="470"/>
      <c r="V22" s="470"/>
      <c r="W22" s="470"/>
      <c r="X22" s="470"/>
      <c r="Y22" s="470"/>
    </row>
    <row r="23" spans="1:27" ht="18.75" customHeight="1" x14ac:dyDescent="0.15">
      <c r="A23" s="10"/>
      <c r="B23" s="3"/>
      <c r="C23" s="3"/>
      <c r="D23" s="3"/>
      <c r="E23" s="3"/>
      <c r="F23" s="3"/>
      <c r="G23" s="9"/>
      <c r="H23" s="9"/>
      <c r="I23" s="9"/>
      <c r="J23" s="9"/>
      <c r="K23" s="3"/>
      <c r="L23" s="3"/>
      <c r="M23" s="3"/>
      <c r="N23" s="3"/>
      <c r="O23" s="3"/>
      <c r="P23" s="3"/>
      <c r="Q23" s="336"/>
      <c r="R23" s="336"/>
      <c r="S23" s="336"/>
      <c r="T23" s="336"/>
      <c r="U23" s="336"/>
      <c r="V23" s="336"/>
      <c r="W23" s="336"/>
      <c r="X23" s="336"/>
      <c r="Y23" s="336"/>
    </row>
    <row r="24" spans="1:27" ht="18.75" customHeight="1" x14ac:dyDescent="0.15">
      <c r="A24" s="10"/>
      <c r="B24" s="3"/>
      <c r="C24" s="3"/>
      <c r="D24" s="3"/>
      <c r="E24" s="3"/>
      <c r="G24" s="9"/>
      <c r="H24" s="9"/>
      <c r="I24" s="9"/>
      <c r="J24" s="9"/>
      <c r="K24" s="3"/>
      <c r="L24" s="3"/>
      <c r="M24" s="3"/>
      <c r="N24" s="3"/>
      <c r="O24" s="3"/>
      <c r="P24" s="3"/>
      <c r="Q24" s="336"/>
      <c r="R24" s="336"/>
      <c r="S24" s="336"/>
      <c r="T24" s="336"/>
      <c r="U24" s="336"/>
      <c r="V24" s="336"/>
      <c r="W24" s="336"/>
      <c r="X24" s="336"/>
      <c r="Y24" s="336"/>
    </row>
    <row r="25" spans="1:27" ht="24.95" customHeight="1" x14ac:dyDescent="0.15">
      <c r="A25" s="471" t="s">
        <v>78</v>
      </c>
      <c r="B25" s="471"/>
      <c r="C25" s="471"/>
      <c r="D25" s="471"/>
    </row>
    <row r="26" spans="1:27" ht="24.95" customHeight="1" x14ac:dyDescent="0.15">
      <c r="A26" s="5" t="s">
        <v>183</v>
      </c>
      <c r="B26" s="464" t="s">
        <v>158</v>
      </c>
      <c r="C26" s="464"/>
      <c r="D26" s="464"/>
      <c r="E26" s="464"/>
      <c r="F26" s="464"/>
      <c r="G26" s="464"/>
      <c r="H26" s="14"/>
      <c r="I26" s="5" t="s">
        <v>183</v>
      </c>
      <c r="J26" s="465" t="s">
        <v>184</v>
      </c>
      <c r="K26" s="465"/>
      <c r="L26" s="465"/>
      <c r="M26" s="465"/>
      <c r="N26" s="465"/>
      <c r="O26" s="465"/>
      <c r="P26" s="16"/>
      <c r="Q26" s="5" t="s">
        <v>183</v>
      </c>
      <c r="R26" s="465" t="s">
        <v>80</v>
      </c>
      <c r="S26" s="469"/>
      <c r="T26" s="469"/>
      <c r="U26" s="469"/>
      <c r="V26" s="469"/>
      <c r="W26" s="469"/>
      <c r="X26" s="17"/>
    </row>
    <row r="27" spans="1:27" ht="24.95" customHeight="1" x14ac:dyDescent="0.15">
      <c r="A27" s="5" t="s">
        <v>183</v>
      </c>
      <c r="B27" s="464" t="s">
        <v>185</v>
      </c>
      <c r="C27" s="469"/>
      <c r="D27" s="469"/>
      <c r="E27" s="469"/>
      <c r="F27" s="469"/>
      <c r="G27" s="469"/>
      <c r="I27" s="5" t="s">
        <v>183</v>
      </c>
      <c r="J27" s="232" t="s">
        <v>162</v>
      </c>
      <c r="K27" s="465"/>
      <c r="L27" s="465"/>
      <c r="M27" s="465"/>
      <c r="N27" s="465"/>
      <c r="O27" s="465"/>
      <c r="Q27" s="5" t="s">
        <v>183</v>
      </c>
      <c r="R27" s="464" t="s">
        <v>153</v>
      </c>
      <c r="S27" s="464"/>
      <c r="T27" s="464"/>
      <c r="U27" s="464"/>
      <c r="V27" s="464"/>
      <c r="W27" s="464"/>
      <c r="X27" s="18"/>
    </row>
    <row r="28" spans="1:27" ht="24.95" customHeight="1" x14ac:dyDescent="0.15">
      <c r="A28" s="5" t="s">
        <v>183</v>
      </c>
      <c r="B28" s="464" t="s">
        <v>154</v>
      </c>
      <c r="C28" s="469"/>
      <c r="D28" s="469"/>
      <c r="E28" s="469"/>
      <c r="F28" s="469"/>
      <c r="G28" s="469"/>
      <c r="I28" s="5" t="s">
        <v>183</v>
      </c>
      <c r="J28" s="465" t="s">
        <v>81</v>
      </c>
      <c r="K28" s="469"/>
      <c r="L28" s="469"/>
      <c r="M28" s="469"/>
      <c r="N28" s="469"/>
      <c r="O28" s="469"/>
      <c r="Q28" s="5" t="s">
        <v>183</v>
      </c>
      <c r="R28" s="465" t="s">
        <v>186</v>
      </c>
      <c r="S28" s="469"/>
      <c r="T28" s="469"/>
      <c r="U28" s="469"/>
      <c r="V28" s="469"/>
      <c r="W28" s="469"/>
      <c r="X28" s="15"/>
    </row>
    <row r="29" spans="1:27" ht="24.95" customHeight="1" x14ac:dyDescent="0.15">
      <c r="A29" s="5" t="s">
        <v>183</v>
      </c>
      <c r="B29" s="465" t="s">
        <v>84</v>
      </c>
      <c r="C29" s="469"/>
      <c r="D29" s="469"/>
      <c r="E29" s="469"/>
      <c r="F29" s="469"/>
      <c r="G29" s="469"/>
      <c r="I29" s="5" t="s">
        <v>183</v>
      </c>
      <c r="J29" s="465" t="s">
        <v>187</v>
      </c>
      <c r="K29" s="465"/>
      <c r="L29" s="465"/>
      <c r="M29" s="465"/>
      <c r="N29" s="465"/>
      <c r="O29" s="465"/>
      <c r="Q29" s="5" t="s">
        <v>183</v>
      </c>
      <c r="R29" s="465" t="s">
        <v>79</v>
      </c>
      <c r="S29" s="465"/>
      <c r="T29" s="465"/>
      <c r="U29" s="465"/>
      <c r="V29" s="465"/>
      <c r="W29" s="465"/>
      <c r="X29" s="7"/>
    </row>
    <row r="30" spans="1:27" ht="24.95" customHeight="1" x14ac:dyDescent="0.15">
      <c r="A30" s="5" t="s">
        <v>183</v>
      </c>
      <c r="B30" s="464" t="s">
        <v>155</v>
      </c>
      <c r="C30" s="465"/>
      <c r="D30" s="465"/>
      <c r="E30" s="465"/>
      <c r="F30" s="465"/>
      <c r="G30" s="465"/>
      <c r="I30" s="5" t="s">
        <v>183</v>
      </c>
      <c r="J30" s="465" t="s">
        <v>188</v>
      </c>
      <c r="K30" s="465"/>
      <c r="L30" s="465"/>
      <c r="M30" s="465"/>
      <c r="N30" s="465"/>
      <c r="O30" s="465"/>
      <c r="Q30" s="5" t="s">
        <v>183</v>
      </c>
      <c r="R30" s="465" t="s">
        <v>189</v>
      </c>
      <c r="S30" s="465"/>
      <c r="T30" s="465"/>
      <c r="U30" s="465"/>
      <c r="V30" s="465"/>
      <c r="W30" s="465"/>
      <c r="X30" s="15"/>
    </row>
    <row r="31" spans="1:27" ht="24.95" customHeight="1" x14ac:dyDescent="0.15">
      <c r="A31" s="5" t="s">
        <v>183</v>
      </c>
      <c r="B31" s="465" t="s">
        <v>190</v>
      </c>
      <c r="C31" s="465"/>
      <c r="D31" s="465"/>
      <c r="E31" s="465"/>
      <c r="F31" s="465"/>
      <c r="G31" s="465"/>
      <c r="H31" s="15"/>
      <c r="I31" s="5" t="s">
        <v>183</v>
      </c>
      <c r="J31" s="465" t="s">
        <v>156</v>
      </c>
      <c r="K31" s="465"/>
      <c r="L31" s="465"/>
      <c r="M31" s="465"/>
      <c r="N31" s="465"/>
      <c r="O31" s="465"/>
      <c r="P31" s="15"/>
      <c r="Q31" s="5" t="s">
        <v>183</v>
      </c>
      <c r="R31" s="464" t="s">
        <v>191</v>
      </c>
      <c r="S31" s="465"/>
      <c r="T31" s="465"/>
      <c r="U31" s="465"/>
      <c r="V31" s="465"/>
      <c r="W31" s="465"/>
      <c r="X31" s="16"/>
    </row>
    <row r="32" spans="1:27" ht="24.95" customHeight="1" x14ac:dyDescent="0.15">
      <c r="A32" s="5" t="s">
        <v>183</v>
      </c>
      <c r="B32" s="464" t="s">
        <v>169</v>
      </c>
      <c r="C32" s="464"/>
      <c r="D32" s="464"/>
      <c r="E32" s="464"/>
      <c r="F32" s="464"/>
      <c r="G32" s="464"/>
      <c r="H32" s="20"/>
      <c r="I32" s="5" t="s">
        <v>183</v>
      </c>
      <c r="J32" s="464" t="s">
        <v>157</v>
      </c>
      <c r="K32" s="465"/>
      <c r="L32" s="465"/>
      <c r="M32" s="465"/>
      <c r="N32" s="465"/>
      <c r="O32" s="465"/>
      <c r="P32" s="15"/>
      <c r="R32" s="464"/>
      <c r="S32" s="465"/>
      <c r="T32" s="465"/>
      <c r="U32" s="465"/>
      <c r="V32" s="465"/>
      <c r="W32" s="465"/>
    </row>
    <row r="36" spans="3:25" ht="18.75" customHeight="1" x14ac:dyDescent="0.1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Y36" s="6"/>
    </row>
    <row r="37" spans="3:25" ht="18.75" customHeight="1" x14ac:dyDescent="0.15">
      <c r="Q37" s="6"/>
      <c r="R37" s="6"/>
      <c r="S37" s="6"/>
      <c r="T37" s="6"/>
      <c r="U37" s="6"/>
      <c r="V37" s="6"/>
      <c r="W37" s="6"/>
      <c r="X37" s="6"/>
    </row>
  </sheetData>
  <mergeCells count="118">
    <mergeCell ref="J32:O32"/>
    <mergeCell ref="R32:W32"/>
    <mergeCell ref="R29:W29"/>
    <mergeCell ref="R28:W28"/>
    <mergeCell ref="F18:J18"/>
    <mergeCell ref="S22:Y22"/>
    <mergeCell ref="R27:W27"/>
    <mergeCell ref="Q24:T24"/>
    <mergeCell ref="B31:G31"/>
    <mergeCell ref="B32:G32"/>
    <mergeCell ref="R31:W31"/>
    <mergeCell ref="A25:D25"/>
    <mergeCell ref="J31:O31"/>
    <mergeCell ref="B29:G29"/>
    <mergeCell ref="J29:O29"/>
    <mergeCell ref="R30:W30"/>
    <mergeCell ref="R26:W26"/>
    <mergeCell ref="J27:O27"/>
    <mergeCell ref="P19:T19"/>
    <mergeCell ref="J30:O30"/>
    <mergeCell ref="B30:G30"/>
    <mergeCell ref="B28:G28"/>
    <mergeCell ref="J28:O28"/>
    <mergeCell ref="B27:G27"/>
    <mergeCell ref="K19:O19"/>
    <mergeCell ref="F15:J15"/>
    <mergeCell ref="U17:Y17"/>
    <mergeCell ref="A19:B19"/>
    <mergeCell ref="Q23:T23"/>
    <mergeCell ref="U23:Y23"/>
    <mergeCell ref="A17:B17"/>
    <mergeCell ref="F17:J17"/>
    <mergeCell ref="U20:Y20"/>
    <mergeCell ref="U19:Y19"/>
    <mergeCell ref="F20:J20"/>
    <mergeCell ref="A20:B20"/>
    <mergeCell ref="A18:B18"/>
    <mergeCell ref="F19:J19"/>
    <mergeCell ref="K17:O17"/>
    <mergeCell ref="U18:Y18"/>
    <mergeCell ref="K18:O18"/>
    <mergeCell ref="P18:T18"/>
    <mergeCell ref="A21:B21"/>
    <mergeCell ref="F21:J21"/>
    <mergeCell ref="K21:O21"/>
    <mergeCell ref="P21:T21"/>
    <mergeCell ref="U21:Y21"/>
    <mergeCell ref="B26:G26"/>
    <mergeCell ref="J26:O26"/>
    <mergeCell ref="U24:Y24"/>
    <mergeCell ref="K15:O15"/>
    <mergeCell ref="P15:T15"/>
    <mergeCell ref="A13:B13"/>
    <mergeCell ref="F13:J13"/>
    <mergeCell ref="K13:O13"/>
    <mergeCell ref="P13:T13"/>
    <mergeCell ref="P16:T16"/>
    <mergeCell ref="U16:Y16"/>
    <mergeCell ref="A16:B16"/>
    <mergeCell ref="F16:J16"/>
    <mergeCell ref="K16:O16"/>
    <mergeCell ref="A15:B15"/>
    <mergeCell ref="U15:Y15"/>
    <mergeCell ref="A14:B14"/>
    <mergeCell ref="F14:J14"/>
    <mergeCell ref="K14:O14"/>
    <mergeCell ref="P14:T14"/>
    <mergeCell ref="U14:Y14"/>
    <mergeCell ref="P17:T17"/>
    <mergeCell ref="P20:T20"/>
    <mergeCell ref="K20:O20"/>
    <mergeCell ref="A12:B12"/>
    <mergeCell ref="F12:J12"/>
    <mergeCell ref="K12:O12"/>
    <mergeCell ref="F8:J8"/>
    <mergeCell ref="F9:J9"/>
    <mergeCell ref="K9:O9"/>
    <mergeCell ref="F10:J10"/>
    <mergeCell ref="A11:B11"/>
    <mergeCell ref="F11:J11"/>
    <mergeCell ref="K11:O11"/>
    <mergeCell ref="A10:C10"/>
    <mergeCell ref="U6:Y6"/>
    <mergeCell ref="K8:O8"/>
    <mergeCell ref="K10:O10"/>
    <mergeCell ref="P10:T10"/>
    <mergeCell ref="A8:B8"/>
    <mergeCell ref="U5:Y5"/>
    <mergeCell ref="A6:B6"/>
    <mergeCell ref="F6:J6"/>
    <mergeCell ref="K6:O6"/>
    <mergeCell ref="P6:T6"/>
    <mergeCell ref="K5:O5"/>
    <mergeCell ref="A7:B7"/>
    <mergeCell ref="F7:J7"/>
    <mergeCell ref="K7:O7"/>
    <mergeCell ref="P7:T7"/>
    <mergeCell ref="U7:Y7"/>
    <mergeCell ref="A1:Y1"/>
    <mergeCell ref="A2:D2"/>
    <mergeCell ref="A3:E4"/>
    <mergeCell ref="F3:J4"/>
    <mergeCell ref="K3:O4"/>
    <mergeCell ref="F5:J5"/>
    <mergeCell ref="P3:T4"/>
    <mergeCell ref="U3:Y4"/>
    <mergeCell ref="P5:T5"/>
    <mergeCell ref="A5:B5"/>
    <mergeCell ref="U11:Y11"/>
    <mergeCell ref="P8:T8"/>
    <mergeCell ref="U13:Y13"/>
    <mergeCell ref="P12:T12"/>
    <mergeCell ref="U12:Y12"/>
    <mergeCell ref="P9:T9"/>
    <mergeCell ref="U8:Y8"/>
    <mergeCell ref="U9:Y9"/>
    <mergeCell ref="U10:Y10"/>
    <mergeCell ref="P11:T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orientation="portrait" r:id="rId1"/>
  <headerFooter scaleWithDoc="0" alignWithMargins="0"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tabSelected="1" view="pageBreakPreview" topLeftCell="A19" zoomScale="60" zoomScaleNormal="100" workbookViewId="0">
      <selection activeCell="F19" sqref="F19:M19"/>
    </sheetView>
  </sheetViews>
  <sheetFormatPr defaultColWidth="3.5" defaultRowHeight="23.1" customHeight="1" x14ac:dyDescent="0.15"/>
  <cols>
    <col min="1" max="34" width="3.5" style="23"/>
    <col min="35" max="35" width="7.75" style="23" bestFit="1" customWidth="1"/>
    <col min="36" max="16384" width="3.5" style="23"/>
  </cols>
  <sheetData>
    <row r="1" spans="1:32" ht="23.1" customHeight="1" x14ac:dyDescent="0.15">
      <c r="A1" s="483" t="s">
        <v>115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</row>
    <row r="2" spans="1:32" ht="23.1" customHeight="1" thickBot="1" x14ac:dyDescent="0.2">
      <c r="A2" s="343" t="s">
        <v>16</v>
      </c>
      <c r="B2" s="344"/>
      <c r="C2" s="344"/>
      <c r="D2" s="344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84"/>
      <c r="AC2" s="485"/>
      <c r="AD2" s="485"/>
      <c r="AE2" s="39"/>
    </row>
    <row r="3" spans="1:32" ht="23.1" customHeight="1" x14ac:dyDescent="0.15">
      <c r="A3" s="486" t="s">
        <v>41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7"/>
      <c r="Q3" s="488" t="s">
        <v>42</v>
      </c>
      <c r="R3" s="486"/>
      <c r="S3" s="486"/>
      <c r="T3" s="486"/>
      <c r="U3" s="486"/>
      <c r="V3" s="486"/>
      <c r="W3" s="486"/>
      <c r="X3" s="486"/>
      <c r="Y3" s="486"/>
      <c r="Z3" s="486"/>
      <c r="AA3" s="489"/>
      <c r="AB3" s="489"/>
      <c r="AC3" s="489"/>
      <c r="AD3" s="489"/>
      <c r="AE3" s="489"/>
    </row>
    <row r="4" spans="1:32" ht="23.1" customHeight="1" x14ac:dyDescent="0.1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490" t="s">
        <v>170</v>
      </c>
      <c r="R4" s="491"/>
      <c r="S4" s="491"/>
      <c r="T4" s="491"/>
      <c r="U4" s="491"/>
      <c r="V4" s="492" t="s">
        <v>192</v>
      </c>
      <c r="W4" s="492"/>
      <c r="X4" s="492"/>
      <c r="Y4" s="492"/>
      <c r="Z4" s="492"/>
      <c r="AA4" s="498" t="s">
        <v>237</v>
      </c>
      <c r="AB4" s="498"/>
      <c r="AC4" s="498"/>
      <c r="AD4" s="498"/>
      <c r="AE4" s="499"/>
      <c r="AF4" s="97"/>
    </row>
    <row r="5" spans="1:32" ht="23.1" customHeight="1" x14ac:dyDescent="0.15">
      <c r="A5" s="493" t="s">
        <v>238</v>
      </c>
      <c r="B5" s="493"/>
      <c r="C5" s="493"/>
      <c r="D5" s="493"/>
      <c r="E5" s="493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5"/>
      <c r="Q5" s="496">
        <f>SUM(Q6:U14)</f>
        <v>437764</v>
      </c>
      <c r="R5" s="496"/>
      <c r="S5" s="496"/>
      <c r="T5" s="496"/>
      <c r="U5" s="496"/>
      <c r="V5" s="497">
        <f>SUM(V6:Z14)</f>
        <v>447412</v>
      </c>
      <c r="W5" s="497"/>
      <c r="X5" s="497"/>
      <c r="Y5" s="497"/>
      <c r="Z5" s="497"/>
      <c r="AA5" s="500">
        <f>SUM(AA6:AE14)</f>
        <v>597446</v>
      </c>
      <c r="AB5" s="500"/>
      <c r="AC5" s="500"/>
      <c r="AD5" s="500"/>
      <c r="AE5" s="500"/>
    </row>
    <row r="6" spans="1:32" ht="23.1" customHeight="1" x14ac:dyDescent="0.15">
      <c r="A6" s="40"/>
      <c r="B6" s="509" t="s">
        <v>193</v>
      </c>
      <c r="C6" s="509"/>
      <c r="D6" s="509"/>
      <c r="E6" s="509"/>
      <c r="F6" s="510"/>
      <c r="G6" s="510"/>
      <c r="H6" s="88"/>
      <c r="I6" s="89"/>
      <c r="J6" s="480" t="s">
        <v>47</v>
      </c>
      <c r="K6" s="480"/>
      <c r="L6" s="480"/>
      <c r="M6" s="480"/>
      <c r="N6" s="480"/>
      <c r="O6" s="480"/>
      <c r="P6" s="80"/>
      <c r="Q6" s="476">
        <v>216627</v>
      </c>
      <c r="R6" s="476"/>
      <c r="S6" s="476"/>
      <c r="T6" s="476"/>
      <c r="U6" s="476"/>
      <c r="V6" s="475">
        <v>213436</v>
      </c>
      <c r="W6" s="475"/>
      <c r="X6" s="475"/>
      <c r="Y6" s="475"/>
      <c r="Z6" s="475"/>
      <c r="AA6" s="476">
        <v>329680</v>
      </c>
      <c r="AB6" s="476"/>
      <c r="AC6" s="476"/>
      <c r="AD6" s="476"/>
      <c r="AE6" s="476"/>
    </row>
    <row r="7" spans="1:32" ht="23.1" customHeight="1" x14ac:dyDescent="0.15">
      <c r="A7" s="40"/>
      <c r="B7" s="511"/>
      <c r="C7" s="511"/>
      <c r="D7" s="511"/>
      <c r="E7" s="511"/>
      <c r="F7" s="512"/>
      <c r="G7" s="512"/>
      <c r="H7" s="88"/>
      <c r="I7" s="89"/>
      <c r="J7" s="480" t="s">
        <v>46</v>
      </c>
      <c r="K7" s="480"/>
      <c r="L7" s="480"/>
      <c r="M7" s="480"/>
      <c r="N7" s="480"/>
      <c r="O7" s="480"/>
      <c r="P7" s="80"/>
      <c r="Q7" s="476">
        <v>60839</v>
      </c>
      <c r="R7" s="476"/>
      <c r="S7" s="476"/>
      <c r="T7" s="476"/>
      <c r="U7" s="476"/>
      <c r="V7" s="475">
        <v>69749</v>
      </c>
      <c r="W7" s="475"/>
      <c r="X7" s="475"/>
      <c r="Y7" s="475"/>
      <c r="Z7" s="475"/>
      <c r="AA7" s="476">
        <v>89664</v>
      </c>
      <c r="AB7" s="476"/>
      <c r="AC7" s="476"/>
      <c r="AD7" s="476"/>
      <c r="AE7" s="476"/>
    </row>
    <row r="8" spans="1:32" ht="23.1" customHeight="1" x14ac:dyDescent="0.15">
      <c r="A8" s="25"/>
      <c r="B8" s="511"/>
      <c r="C8" s="511"/>
      <c r="D8" s="511"/>
      <c r="E8" s="511"/>
      <c r="F8" s="512"/>
      <c r="G8" s="512"/>
      <c r="H8" s="83"/>
      <c r="I8" s="89"/>
      <c r="J8" s="480" t="s">
        <v>45</v>
      </c>
      <c r="K8" s="480"/>
      <c r="L8" s="480"/>
      <c r="M8" s="480"/>
      <c r="N8" s="480"/>
      <c r="O8" s="480"/>
      <c r="P8" s="80"/>
      <c r="Q8" s="476">
        <v>95533</v>
      </c>
      <c r="R8" s="476"/>
      <c r="S8" s="476"/>
      <c r="T8" s="476"/>
      <c r="U8" s="476"/>
      <c r="V8" s="475">
        <v>98152</v>
      </c>
      <c r="W8" s="475"/>
      <c r="X8" s="475"/>
      <c r="Y8" s="475"/>
      <c r="Z8" s="475"/>
      <c r="AA8" s="476">
        <v>113045</v>
      </c>
      <c r="AB8" s="476"/>
      <c r="AC8" s="476"/>
      <c r="AD8" s="476"/>
      <c r="AE8" s="476"/>
    </row>
    <row r="9" spans="1:32" ht="23.1" customHeight="1" x14ac:dyDescent="0.15">
      <c r="A9" s="25"/>
      <c r="B9" s="513"/>
      <c r="C9" s="513"/>
      <c r="D9" s="513"/>
      <c r="E9" s="513"/>
      <c r="F9" s="514"/>
      <c r="G9" s="514"/>
      <c r="H9" s="83"/>
      <c r="I9" s="90"/>
      <c r="J9" s="477" t="s">
        <v>194</v>
      </c>
      <c r="K9" s="477"/>
      <c r="L9" s="477"/>
      <c r="M9" s="477"/>
      <c r="N9" s="477"/>
      <c r="O9" s="477"/>
      <c r="P9" s="81"/>
      <c r="Q9" s="476">
        <v>41739</v>
      </c>
      <c r="R9" s="476"/>
      <c r="S9" s="476"/>
      <c r="T9" s="476"/>
      <c r="U9" s="476"/>
      <c r="V9" s="475">
        <v>35734</v>
      </c>
      <c r="W9" s="475"/>
      <c r="X9" s="475"/>
      <c r="Y9" s="475"/>
      <c r="Z9" s="475"/>
      <c r="AA9" s="476">
        <v>35587</v>
      </c>
      <c r="AB9" s="476"/>
      <c r="AC9" s="476"/>
      <c r="AD9" s="476"/>
      <c r="AE9" s="476"/>
    </row>
    <row r="10" spans="1:32" ht="23.1" customHeight="1" x14ac:dyDescent="0.15">
      <c r="A10" s="41"/>
      <c r="B10" s="478" t="s">
        <v>195</v>
      </c>
      <c r="C10" s="515"/>
      <c r="D10" s="515"/>
      <c r="E10" s="515"/>
      <c r="F10" s="516"/>
      <c r="G10" s="516"/>
      <c r="H10" s="81"/>
      <c r="I10" s="89"/>
      <c r="J10" s="480" t="s">
        <v>43</v>
      </c>
      <c r="K10" s="480"/>
      <c r="L10" s="480"/>
      <c r="M10" s="480"/>
      <c r="N10" s="480"/>
      <c r="O10" s="480"/>
      <c r="P10" s="80"/>
      <c r="Q10" s="476">
        <v>4088</v>
      </c>
      <c r="R10" s="476"/>
      <c r="S10" s="476"/>
      <c r="T10" s="476"/>
      <c r="U10" s="476"/>
      <c r="V10" s="475">
        <v>4597</v>
      </c>
      <c r="W10" s="475"/>
      <c r="X10" s="475"/>
      <c r="Y10" s="475"/>
      <c r="Z10" s="475"/>
      <c r="AA10" s="476">
        <v>5129</v>
      </c>
      <c r="AB10" s="476"/>
      <c r="AC10" s="476"/>
      <c r="AD10" s="476"/>
      <c r="AE10" s="476"/>
    </row>
    <row r="11" spans="1:32" ht="23.1" customHeight="1" x14ac:dyDescent="0.15">
      <c r="A11" s="42"/>
      <c r="B11" s="517"/>
      <c r="C11" s="517"/>
      <c r="D11" s="517"/>
      <c r="E11" s="517"/>
      <c r="F11" s="518"/>
      <c r="G11" s="518"/>
      <c r="H11" s="91"/>
      <c r="I11" s="90"/>
      <c r="J11" s="477" t="s">
        <v>44</v>
      </c>
      <c r="K11" s="477"/>
      <c r="L11" s="477"/>
      <c r="M11" s="477"/>
      <c r="N11" s="477"/>
      <c r="O11" s="477"/>
      <c r="P11" s="81"/>
      <c r="Q11" s="476">
        <v>1123</v>
      </c>
      <c r="R11" s="476"/>
      <c r="S11" s="476"/>
      <c r="T11" s="476"/>
      <c r="U11" s="476"/>
      <c r="V11" s="475">
        <v>1238</v>
      </c>
      <c r="W11" s="475"/>
      <c r="X11" s="475"/>
      <c r="Y11" s="475"/>
      <c r="Z11" s="475"/>
      <c r="AA11" s="476">
        <v>1593</v>
      </c>
      <c r="AB11" s="476"/>
      <c r="AC11" s="476"/>
      <c r="AD11" s="476"/>
      <c r="AE11" s="476"/>
    </row>
    <row r="12" spans="1:32" ht="23.1" customHeight="1" x14ac:dyDescent="0.15">
      <c r="A12" s="43"/>
      <c r="B12" s="519" t="s">
        <v>196</v>
      </c>
      <c r="C12" s="519"/>
      <c r="D12" s="519"/>
      <c r="E12" s="519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80"/>
      <c r="Q12" s="476">
        <v>8398</v>
      </c>
      <c r="R12" s="476"/>
      <c r="S12" s="476"/>
      <c r="T12" s="476"/>
      <c r="U12" s="476"/>
      <c r="V12" s="475">
        <v>8949</v>
      </c>
      <c r="W12" s="475"/>
      <c r="X12" s="475"/>
      <c r="Y12" s="475"/>
      <c r="Z12" s="475"/>
      <c r="AA12" s="476">
        <v>7803</v>
      </c>
      <c r="AB12" s="476"/>
      <c r="AC12" s="476"/>
      <c r="AD12" s="476"/>
      <c r="AE12" s="476"/>
    </row>
    <row r="13" spans="1:32" ht="23.1" customHeight="1" x14ac:dyDescent="0.15">
      <c r="A13" s="43"/>
      <c r="B13" s="519" t="s">
        <v>197</v>
      </c>
      <c r="C13" s="520"/>
      <c r="D13" s="520"/>
      <c r="E13" s="520"/>
      <c r="F13" s="521"/>
      <c r="G13" s="521"/>
      <c r="H13" s="80"/>
      <c r="I13" s="90"/>
      <c r="J13" s="477" t="s">
        <v>198</v>
      </c>
      <c r="K13" s="477"/>
      <c r="L13" s="477"/>
      <c r="M13" s="477"/>
      <c r="N13" s="477"/>
      <c r="O13" s="477"/>
      <c r="P13" s="81"/>
      <c r="Q13" s="476">
        <v>1724</v>
      </c>
      <c r="R13" s="476"/>
      <c r="S13" s="476"/>
      <c r="T13" s="476"/>
      <c r="U13" s="476"/>
      <c r="V13" s="475">
        <v>2190</v>
      </c>
      <c r="W13" s="475"/>
      <c r="X13" s="475"/>
      <c r="Y13" s="475"/>
      <c r="Z13" s="475"/>
      <c r="AA13" s="476">
        <v>2375</v>
      </c>
      <c r="AB13" s="476"/>
      <c r="AC13" s="476"/>
      <c r="AD13" s="476"/>
      <c r="AE13" s="476"/>
    </row>
    <row r="14" spans="1:32" ht="23.1" customHeight="1" thickBot="1" x14ac:dyDescent="0.2">
      <c r="A14" s="41"/>
      <c r="B14" s="478" t="s">
        <v>199</v>
      </c>
      <c r="C14" s="478"/>
      <c r="D14" s="478"/>
      <c r="E14" s="478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81"/>
      <c r="Q14" s="479">
        <v>7693</v>
      </c>
      <c r="R14" s="479"/>
      <c r="S14" s="479"/>
      <c r="T14" s="479"/>
      <c r="U14" s="479"/>
      <c r="V14" s="505">
        <v>13367</v>
      </c>
      <c r="W14" s="505"/>
      <c r="X14" s="475"/>
      <c r="Y14" s="475"/>
      <c r="Z14" s="475"/>
      <c r="AA14" s="476">
        <v>12570</v>
      </c>
      <c r="AB14" s="476"/>
      <c r="AC14" s="476"/>
      <c r="AD14" s="476"/>
      <c r="AE14" s="476"/>
    </row>
    <row r="15" spans="1:32" ht="23.1" customHeight="1" x14ac:dyDescent="0.15">
      <c r="A15" s="28" t="s">
        <v>208</v>
      </c>
      <c r="B15" s="28"/>
      <c r="C15" s="28"/>
      <c r="D15" s="28"/>
      <c r="E15" s="28"/>
      <c r="F15" s="92"/>
      <c r="G15" s="92"/>
      <c r="H15" s="92"/>
      <c r="I15" s="92"/>
      <c r="J15" s="92"/>
      <c r="K15" s="92"/>
      <c r="L15" s="82"/>
      <c r="M15" s="82"/>
      <c r="N15" s="82"/>
      <c r="O15" s="82"/>
      <c r="P15" s="82"/>
      <c r="Q15" s="82"/>
      <c r="R15" s="82"/>
      <c r="S15" s="82"/>
      <c r="T15" s="82"/>
      <c r="U15" s="29"/>
      <c r="V15" s="29"/>
      <c r="W15" s="29"/>
      <c r="X15" s="508" t="s">
        <v>163</v>
      </c>
      <c r="Y15" s="508"/>
      <c r="Z15" s="508"/>
      <c r="AA15" s="508"/>
      <c r="AB15" s="508"/>
      <c r="AC15" s="508"/>
      <c r="AD15" s="508"/>
      <c r="AE15" s="508"/>
    </row>
    <row r="16" spans="1:32" ht="23.1" customHeight="1" x14ac:dyDescent="0.15">
      <c r="A16" s="346"/>
      <c r="B16" s="346"/>
      <c r="C16" s="346"/>
      <c r="D16" s="346"/>
      <c r="E16" s="346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44"/>
    </row>
    <row r="17" spans="1:35" ht="23.1" customHeight="1" x14ac:dyDescent="0.15">
      <c r="A17" s="45"/>
      <c r="B17" s="45"/>
      <c r="C17" s="45"/>
      <c r="D17" s="45"/>
      <c r="E17" s="45"/>
      <c r="F17" s="93"/>
      <c r="G17" s="93"/>
      <c r="H17" s="93"/>
      <c r="I17" s="93"/>
      <c r="J17" s="93"/>
      <c r="K17" s="93"/>
      <c r="L17" s="83"/>
      <c r="M17" s="83"/>
      <c r="N17" s="83"/>
      <c r="O17" s="83"/>
      <c r="P17" s="83"/>
      <c r="Q17" s="83"/>
      <c r="R17" s="83"/>
      <c r="S17" s="83"/>
      <c r="T17" s="83"/>
      <c r="U17" s="25"/>
      <c r="V17" s="25"/>
      <c r="W17" s="25"/>
      <c r="X17" s="25"/>
      <c r="Y17" s="30"/>
      <c r="Z17" s="30"/>
      <c r="AA17" s="30"/>
      <c r="AB17" s="30"/>
      <c r="AC17" s="30"/>
      <c r="AD17" s="30"/>
      <c r="AE17" s="30"/>
    </row>
    <row r="18" spans="1:35" ht="23.1" customHeight="1" x14ac:dyDescent="0.15">
      <c r="A18" s="45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spans="1:35" ht="23.1" customHeight="1" x14ac:dyDescent="0.15">
      <c r="A19" s="45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spans="1:35" ht="23.1" customHeight="1" x14ac:dyDescent="0.15">
      <c r="A20" s="440" t="s">
        <v>142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</row>
    <row r="21" spans="1:35" ht="23.1" customHeight="1" thickBot="1" x14ac:dyDescent="0.2">
      <c r="A21" s="441" t="s">
        <v>119</v>
      </c>
      <c r="B21" s="472"/>
      <c r="C21" s="472"/>
      <c r="D21" s="47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5" ht="23.1" customHeight="1" x14ac:dyDescent="0.15">
      <c r="A22" s="473" t="s">
        <v>143</v>
      </c>
      <c r="B22" s="474"/>
      <c r="C22" s="474"/>
      <c r="D22" s="474"/>
      <c r="E22" s="474"/>
      <c r="F22" s="474"/>
      <c r="G22" s="474"/>
      <c r="H22" s="473" t="s">
        <v>144</v>
      </c>
      <c r="I22" s="474"/>
      <c r="J22" s="474"/>
      <c r="K22" s="474"/>
      <c r="L22" s="474"/>
      <c r="M22" s="474"/>
      <c r="N22" s="474" t="s">
        <v>145</v>
      </c>
      <c r="O22" s="474"/>
      <c r="P22" s="474"/>
      <c r="Q22" s="474"/>
      <c r="R22" s="474"/>
      <c r="S22" s="474"/>
      <c r="T22" s="474" t="s">
        <v>116</v>
      </c>
      <c r="U22" s="474"/>
      <c r="V22" s="474"/>
      <c r="W22" s="474"/>
      <c r="X22" s="474"/>
      <c r="Y22" s="474"/>
      <c r="Z22" s="474" t="s">
        <v>146</v>
      </c>
      <c r="AA22" s="474"/>
      <c r="AB22" s="474"/>
      <c r="AC22" s="474"/>
      <c r="AD22" s="474"/>
      <c r="AE22" s="481"/>
    </row>
    <row r="23" spans="1:35" ht="11.25" customHeight="1" x14ac:dyDescent="0.15">
      <c r="A23" s="3"/>
      <c r="B23" s="3"/>
      <c r="C23" s="3"/>
      <c r="D23" s="3"/>
      <c r="E23" s="3"/>
      <c r="F23" s="3"/>
      <c r="G23" s="10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5" ht="23.1" customHeight="1" x14ac:dyDescent="0.15">
      <c r="A24" s="9"/>
      <c r="B24" s="482" t="s">
        <v>29</v>
      </c>
      <c r="C24" s="482"/>
      <c r="D24" s="122" t="s">
        <v>247</v>
      </c>
      <c r="E24" s="122" t="s">
        <v>248</v>
      </c>
      <c r="F24" s="3" t="s">
        <v>30</v>
      </c>
      <c r="G24" s="107"/>
      <c r="H24" s="410">
        <v>3973728</v>
      </c>
      <c r="I24" s="410"/>
      <c r="J24" s="410"/>
      <c r="K24" s="410"/>
      <c r="L24" s="410"/>
      <c r="M24" s="410"/>
      <c r="N24" s="410">
        <v>1907440</v>
      </c>
      <c r="O24" s="410"/>
      <c r="P24" s="410"/>
      <c r="Q24" s="410"/>
      <c r="R24" s="410"/>
      <c r="S24" s="410"/>
      <c r="T24" s="410">
        <v>2066288</v>
      </c>
      <c r="U24" s="410"/>
      <c r="V24" s="410"/>
      <c r="W24" s="410"/>
      <c r="X24" s="410"/>
      <c r="Y24" s="410"/>
      <c r="Z24" s="410">
        <v>10887</v>
      </c>
      <c r="AA24" s="410"/>
      <c r="AB24" s="410"/>
      <c r="AC24" s="410"/>
      <c r="AD24" s="410"/>
      <c r="AE24" s="410"/>
    </row>
    <row r="25" spans="1:35" ht="12.75" customHeight="1" x14ac:dyDescent="0.15">
      <c r="A25" s="3"/>
      <c r="B25" s="3"/>
      <c r="C25" s="3"/>
      <c r="D25" s="122"/>
      <c r="E25" s="122"/>
      <c r="F25" s="3"/>
      <c r="G25" s="107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</row>
    <row r="26" spans="1:35" ht="23.1" customHeight="1" x14ac:dyDescent="0.15">
      <c r="A26" s="3"/>
      <c r="B26" s="3"/>
      <c r="C26" s="3"/>
      <c r="D26" s="122" t="s">
        <v>249</v>
      </c>
      <c r="E26" s="122" t="s">
        <v>250</v>
      </c>
      <c r="F26" s="3"/>
      <c r="G26" s="107"/>
      <c r="H26" s="410">
        <v>4074587</v>
      </c>
      <c r="I26" s="410"/>
      <c r="J26" s="410"/>
      <c r="K26" s="410"/>
      <c r="L26" s="410"/>
      <c r="M26" s="410"/>
      <c r="N26" s="410">
        <v>1951016</v>
      </c>
      <c r="O26" s="410"/>
      <c r="P26" s="410"/>
      <c r="Q26" s="410"/>
      <c r="R26" s="410"/>
      <c r="S26" s="410"/>
      <c r="T26" s="410">
        <v>2123571</v>
      </c>
      <c r="U26" s="410"/>
      <c r="V26" s="410"/>
      <c r="W26" s="410"/>
      <c r="X26" s="410"/>
      <c r="Y26" s="410"/>
      <c r="Z26" s="410">
        <v>11163</v>
      </c>
      <c r="AA26" s="410"/>
      <c r="AB26" s="410"/>
      <c r="AC26" s="410"/>
      <c r="AD26" s="410"/>
      <c r="AE26" s="410"/>
    </row>
    <row r="27" spans="1:35" s="26" customFormat="1" ht="12.75" customHeight="1" x14ac:dyDescent="0.15">
      <c r="A27" s="9"/>
      <c r="B27" s="9"/>
      <c r="C27" s="9"/>
      <c r="D27" s="124"/>
      <c r="E27" s="124"/>
      <c r="F27" s="9"/>
      <c r="G27" s="125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</row>
    <row r="28" spans="1:35" s="26" customFormat="1" ht="23.1" customHeight="1" x14ac:dyDescent="0.15">
      <c r="A28" s="9"/>
      <c r="B28" s="9"/>
      <c r="C28" s="9"/>
      <c r="D28" s="124" t="s">
        <v>249</v>
      </c>
      <c r="E28" s="124" t="s">
        <v>251</v>
      </c>
      <c r="F28" s="9"/>
      <c r="G28" s="9"/>
      <c r="H28" s="502">
        <f>SUM(H30:M41)</f>
        <v>4027554</v>
      </c>
      <c r="I28" s="437"/>
      <c r="J28" s="437"/>
      <c r="K28" s="437"/>
      <c r="L28" s="437"/>
      <c r="M28" s="437"/>
      <c r="N28" s="437">
        <f>SUM(N30:S41)</f>
        <v>1916818</v>
      </c>
      <c r="O28" s="437"/>
      <c r="P28" s="437"/>
      <c r="Q28" s="437"/>
      <c r="R28" s="437"/>
      <c r="S28" s="437"/>
      <c r="T28" s="437">
        <f>SUM(T30:Y41)</f>
        <v>2110736</v>
      </c>
      <c r="U28" s="437"/>
      <c r="V28" s="437"/>
      <c r="W28" s="437"/>
      <c r="X28" s="437"/>
      <c r="Y28" s="437"/>
      <c r="Z28" s="437">
        <v>11004</v>
      </c>
      <c r="AA28" s="437"/>
      <c r="AB28" s="437"/>
      <c r="AC28" s="437"/>
      <c r="AD28" s="437"/>
      <c r="AE28" s="437"/>
    </row>
    <row r="29" spans="1:35" ht="23.1" customHeight="1" x14ac:dyDescent="0.15">
      <c r="A29" s="3"/>
      <c r="B29" s="3"/>
      <c r="C29" s="3"/>
      <c r="D29" s="3"/>
      <c r="E29" s="3"/>
      <c r="F29" s="3"/>
      <c r="G29" s="3"/>
      <c r="H29" s="130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I29" s="46"/>
    </row>
    <row r="30" spans="1:35" ht="23.1" customHeight="1" x14ac:dyDescent="0.15">
      <c r="A30" s="3"/>
      <c r="B30" s="3"/>
      <c r="C30" s="3"/>
      <c r="D30" s="3"/>
      <c r="E30" s="122" t="s">
        <v>252</v>
      </c>
      <c r="F30" s="3" t="s">
        <v>77</v>
      </c>
      <c r="G30" s="3"/>
      <c r="H30" s="501">
        <v>311868</v>
      </c>
      <c r="I30" s="410"/>
      <c r="J30" s="410"/>
      <c r="K30" s="410"/>
      <c r="L30" s="410"/>
      <c r="M30" s="410"/>
      <c r="N30" s="410">
        <v>149433</v>
      </c>
      <c r="O30" s="410"/>
      <c r="P30" s="410"/>
      <c r="Q30" s="410"/>
      <c r="R30" s="410"/>
      <c r="S30" s="410"/>
      <c r="T30" s="410">
        <v>162435</v>
      </c>
      <c r="U30" s="410"/>
      <c r="V30" s="410"/>
      <c r="W30" s="410"/>
      <c r="X30" s="410"/>
      <c r="Y30" s="410"/>
      <c r="Z30" s="410">
        <v>10060</v>
      </c>
      <c r="AA30" s="410"/>
      <c r="AB30" s="410"/>
      <c r="AC30" s="410"/>
      <c r="AD30" s="410"/>
      <c r="AE30" s="410"/>
    </row>
    <row r="31" spans="1:35" ht="23.1" customHeight="1" x14ac:dyDescent="0.15">
      <c r="A31" s="3"/>
      <c r="B31" s="3"/>
      <c r="C31" s="3"/>
      <c r="D31" s="3"/>
      <c r="E31" s="122" t="s">
        <v>253</v>
      </c>
      <c r="F31" s="3"/>
      <c r="G31" s="3"/>
      <c r="H31" s="501">
        <v>300547</v>
      </c>
      <c r="I31" s="410"/>
      <c r="J31" s="410"/>
      <c r="K31" s="410"/>
      <c r="L31" s="410"/>
      <c r="M31" s="410"/>
      <c r="N31" s="410">
        <v>145038</v>
      </c>
      <c r="O31" s="410"/>
      <c r="P31" s="410"/>
      <c r="Q31" s="410"/>
      <c r="R31" s="410"/>
      <c r="S31" s="410"/>
      <c r="T31" s="410">
        <v>155509</v>
      </c>
      <c r="U31" s="410"/>
      <c r="V31" s="410"/>
      <c r="W31" s="410"/>
      <c r="X31" s="410"/>
      <c r="Y31" s="410"/>
      <c r="Z31" s="410">
        <v>10364</v>
      </c>
      <c r="AA31" s="410"/>
      <c r="AB31" s="410"/>
      <c r="AC31" s="410"/>
      <c r="AD31" s="410"/>
      <c r="AE31" s="410"/>
    </row>
    <row r="32" spans="1:35" ht="23.1" customHeight="1" x14ac:dyDescent="0.15">
      <c r="A32" s="3"/>
      <c r="B32" s="3"/>
      <c r="C32" s="3"/>
      <c r="D32" s="3"/>
      <c r="E32" s="122" t="s">
        <v>254</v>
      </c>
      <c r="F32" s="3"/>
      <c r="G32" s="3"/>
      <c r="H32" s="501">
        <v>361779</v>
      </c>
      <c r="I32" s="410"/>
      <c r="J32" s="410"/>
      <c r="K32" s="410"/>
      <c r="L32" s="410"/>
      <c r="M32" s="410"/>
      <c r="N32" s="410">
        <v>174053</v>
      </c>
      <c r="O32" s="410"/>
      <c r="P32" s="410"/>
      <c r="Q32" s="410"/>
      <c r="R32" s="410"/>
      <c r="S32" s="410"/>
      <c r="T32" s="410">
        <v>187726</v>
      </c>
      <c r="U32" s="410"/>
      <c r="V32" s="410"/>
      <c r="W32" s="410"/>
      <c r="X32" s="410"/>
      <c r="Y32" s="410"/>
      <c r="Z32" s="410">
        <v>11670</v>
      </c>
      <c r="AA32" s="410"/>
      <c r="AB32" s="410"/>
      <c r="AC32" s="410"/>
      <c r="AD32" s="410"/>
      <c r="AE32" s="410"/>
    </row>
    <row r="33" spans="1:31" ht="23.1" customHeight="1" x14ac:dyDescent="0.15">
      <c r="A33" s="3"/>
      <c r="B33" s="3"/>
      <c r="C33" s="3"/>
      <c r="D33" s="3"/>
      <c r="E33" s="122" t="s">
        <v>255</v>
      </c>
      <c r="F33" s="3"/>
      <c r="G33" s="3"/>
      <c r="H33" s="501">
        <v>264634</v>
      </c>
      <c r="I33" s="410"/>
      <c r="J33" s="410"/>
      <c r="K33" s="410"/>
      <c r="L33" s="410"/>
      <c r="M33" s="410"/>
      <c r="N33" s="410">
        <v>121987</v>
      </c>
      <c r="O33" s="410"/>
      <c r="P33" s="410"/>
      <c r="Q33" s="410"/>
      <c r="R33" s="410"/>
      <c r="S33" s="410"/>
      <c r="T33" s="410">
        <v>142647</v>
      </c>
      <c r="U33" s="410"/>
      <c r="V33" s="410"/>
      <c r="W33" s="410"/>
      <c r="X33" s="410"/>
      <c r="Y33" s="410"/>
      <c r="Z33" s="410">
        <v>8821</v>
      </c>
      <c r="AA33" s="410"/>
      <c r="AB33" s="410"/>
      <c r="AC33" s="410"/>
      <c r="AD33" s="410"/>
      <c r="AE33" s="410"/>
    </row>
    <row r="34" spans="1:31" ht="23.1" customHeight="1" x14ac:dyDescent="0.15">
      <c r="A34" s="3"/>
      <c r="B34" s="3"/>
      <c r="C34" s="3"/>
      <c r="D34" s="3"/>
      <c r="E34" s="122" t="s">
        <v>256</v>
      </c>
      <c r="F34" s="3"/>
      <c r="G34" s="3"/>
      <c r="H34" s="501">
        <v>304727</v>
      </c>
      <c r="I34" s="410"/>
      <c r="J34" s="410"/>
      <c r="K34" s="410"/>
      <c r="L34" s="410"/>
      <c r="M34" s="410"/>
      <c r="N34" s="410">
        <v>143021</v>
      </c>
      <c r="O34" s="410"/>
      <c r="P34" s="410"/>
      <c r="Q34" s="410"/>
      <c r="R34" s="410"/>
      <c r="S34" s="410"/>
      <c r="T34" s="410">
        <v>161706</v>
      </c>
      <c r="U34" s="410"/>
      <c r="V34" s="410"/>
      <c r="W34" s="410"/>
      <c r="X34" s="410"/>
      <c r="Y34" s="410"/>
      <c r="Z34" s="410">
        <v>9830</v>
      </c>
      <c r="AA34" s="410"/>
      <c r="AB34" s="410"/>
      <c r="AC34" s="410"/>
      <c r="AD34" s="410"/>
      <c r="AE34" s="410"/>
    </row>
    <row r="35" spans="1:31" ht="23.1" customHeight="1" x14ac:dyDescent="0.15">
      <c r="A35" s="3"/>
      <c r="B35" s="3"/>
      <c r="C35" s="3"/>
      <c r="D35" s="3"/>
      <c r="E35" s="122" t="s">
        <v>257</v>
      </c>
      <c r="F35" s="3"/>
      <c r="G35" s="3"/>
      <c r="H35" s="501">
        <v>290580</v>
      </c>
      <c r="I35" s="410"/>
      <c r="J35" s="410"/>
      <c r="K35" s="410"/>
      <c r="L35" s="410"/>
      <c r="M35" s="410"/>
      <c r="N35" s="410">
        <v>136559</v>
      </c>
      <c r="O35" s="410"/>
      <c r="P35" s="410"/>
      <c r="Q35" s="410"/>
      <c r="R35" s="410"/>
      <c r="S35" s="410"/>
      <c r="T35" s="410">
        <v>154021</v>
      </c>
      <c r="U35" s="410"/>
      <c r="V35" s="410"/>
      <c r="W35" s="410"/>
      <c r="X35" s="410"/>
      <c r="Y35" s="410"/>
      <c r="Z35" s="410">
        <v>9686</v>
      </c>
      <c r="AA35" s="410"/>
      <c r="AB35" s="410"/>
      <c r="AC35" s="410"/>
      <c r="AD35" s="410"/>
      <c r="AE35" s="410"/>
    </row>
    <row r="36" spans="1:31" ht="23.1" customHeight="1" x14ac:dyDescent="0.15">
      <c r="A36" s="3"/>
      <c r="B36" s="3"/>
      <c r="C36" s="3"/>
      <c r="D36" s="3"/>
      <c r="E36" s="122" t="s">
        <v>258</v>
      </c>
      <c r="F36" s="3"/>
      <c r="G36" s="3"/>
      <c r="H36" s="501">
        <v>353769</v>
      </c>
      <c r="I36" s="410"/>
      <c r="J36" s="410"/>
      <c r="K36" s="410"/>
      <c r="L36" s="410"/>
      <c r="M36" s="410"/>
      <c r="N36" s="410">
        <v>167950</v>
      </c>
      <c r="O36" s="410"/>
      <c r="P36" s="410"/>
      <c r="Q36" s="410"/>
      <c r="R36" s="410"/>
      <c r="S36" s="410"/>
      <c r="T36" s="410">
        <v>185819</v>
      </c>
      <c r="U36" s="410"/>
      <c r="V36" s="410"/>
      <c r="W36" s="410"/>
      <c r="X36" s="410"/>
      <c r="Y36" s="410"/>
      <c r="Z36" s="410">
        <v>11412</v>
      </c>
      <c r="AA36" s="410"/>
      <c r="AB36" s="410"/>
      <c r="AC36" s="410"/>
      <c r="AD36" s="410"/>
      <c r="AE36" s="410"/>
    </row>
    <row r="37" spans="1:31" ht="23.1" customHeight="1" x14ac:dyDescent="0.15">
      <c r="A37" s="3"/>
      <c r="B37" s="3"/>
      <c r="C37" s="3"/>
      <c r="D37" s="3"/>
      <c r="E37" s="122" t="s">
        <v>259</v>
      </c>
      <c r="F37" s="3"/>
      <c r="G37" s="3"/>
      <c r="H37" s="501">
        <v>431800</v>
      </c>
      <c r="I37" s="410"/>
      <c r="J37" s="410"/>
      <c r="K37" s="410"/>
      <c r="L37" s="410"/>
      <c r="M37" s="410"/>
      <c r="N37" s="410">
        <v>208362</v>
      </c>
      <c r="O37" s="410"/>
      <c r="P37" s="410"/>
      <c r="Q37" s="410"/>
      <c r="R37" s="410"/>
      <c r="S37" s="410"/>
      <c r="T37" s="410">
        <v>223438</v>
      </c>
      <c r="U37" s="410"/>
      <c r="V37" s="410"/>
      <c r="W37" s="410"/>
      <c r="X37" s="410"/>
      <c r="Y37" s="410"/>
      <c r="Z37" s="410">
        <v>13929</v>
      </c>
      <c r="AA37" s="410"/>
      <c r="AB37" s="410"/>
      <c r="AC37" s="410"/>
      <c r="AD37" s="410"/>
      <c r="AE37" s="410"/>
    </row>
    <row r="38" spans="1:31" ht="23.1" customHeight="1" x14ac:dyDescent="0.15">
      <c r="A38" s="3"/>
      <c r="B38" s="3"/>
      <c r="C38" s="3"/>
      <c r="D38" s="3"/>
      <c r="E38" s="122" t="s">
        <v>260</v>
      </c>
      <c r="F38" s="3"/>
      <c r="G38" s="3"/>
      <c r="H38" s="501">
        <v>332542</v>
      </c>
      <c r="I38" s="410"/>
      <c r="J38" s="410"/>
      <c r="K38" s="410"/>
      <c r="L38" s="410"/>
      <c r="M38" s="410"/>
      <c r="N38" s="410">
        <v>156947</v>
      </c>
      <c r="O38" s="410"/>
      <c r="P38" s="410"/>
      <c r="Q38" s="410"/>
      <c r="R38" s="410"/>
      <c r="S38" s="410"/>
      <c r="T38" s="410">
        <v>175595</v>
      </c>
      <c r="U38" s="410"/>
      <c r="V38" s="410"/>
      <c r="W38" s="410"/>
      <c r="X38" s="410"/>
      <c r="Y38" s="410"/>
      <c r="Z38" s="410">
        <v>11085</v>
      </c>
      <c r="AA38" s="410"/>
      <c r="AB38" s="410"/>
      <c r="AC38" s="410"/>
      <c r="AD38" s="410"/>
      <c r="AE38" s="410"/>
    </row>
    <row r="39" spans="1:31" ht="23.1" customHeight="1" x14ac:dyDescent="0.15">
      <c r="A39" s="3"/>
      <c r="B39" s="3"/>
      <c r="C39" s="3"/>
      <c r="D39" s="122" t="s">
        <v>261</v>
      </c>
      <c r="E39" s="122" t="s">
        <v>262</v>
      </c>
      <c r="F39" s="3"/>
      <c r="G39" s="3"/>
      <c r="H39" s="501">
        <v>362166</v>
      </c>
      <c r="I39" s="410"/>
      <c r="J39" s="410"/>
      <c r="K39" s="410"/>
      <c r="L39" s="410"/>
      <c r="M39" s="410"/>
      <c r="N39" s="410">
        <v>172222</v>
      </c>
      <c r="O39" s="410"/>
      <c r="P39" s="410"/>
      <c r="Q39" s="410"/>
      <c r="R39" s="410"/>
      <c r="S39" s="410"/>
      <c r="T39" s="410">
        <v>189944</v>
      </c>
      <c r="U39" s="410"/>
      <c r="V39" s="410"/>
      <c r="W39" s="410"/>
      <c r="X39" s="410"/>
      <c r="Y39" s="410"/>
      <c r="Z39" s="410">
        <v>11683</v>
      </c>
      <c r="AA39" s="410"/>
      <c r="AB39" s="410"/>
      <c r="AC39" s="410"/>
      <c r="AD39" s="410"/>
      <c r="AE39" s="410"/>
    </row>
    <row r="40" spans="1:31" ht="23.1" customHeight="1" x14ac:dyDescent="0.15">
      <c r="A40" s="3"/>
      <c r="B40" s="3"/>
      <c r="C40" s="3"/>
      <c r="D40" s="122" t="s">
        <v>261</v>
      </c>
      <c r="E40" s="122" t="s">
        <v>261</v>
      </c>
      <c r="F40" s="3"/>
      <c r="G40" s="3"/>
      <c r="H40" s="501">
        <v>349831</v>
      </c>
      <c r="I40" s="410"/>
      <c r="J40" s="410"/>
      <c r="K40" s="410"/>
      <c r="L40" s="410"/>
      <c r="M40" s="410"/>
      <c r="N40" s="410">
        <v>168060</v>
      </c>
      <c r="O40" s="410"/>
      <c r="P40" s="410"/>
      <c r="Q40" s="410"/>
      <c r="R40" s="410"/>
      <c r="S40" s="410"/>
      <c r="T40" s="410">
        <v>181771</v>
      </c>
      <c r="U40" s="410"/>
      <c r="V40" s="410"/>
      <c r="W40" s="410"/>
      <c r="X40" s="410"/>
      <c r="Y40" s="410"/>
      <c r="Z40" s="410">
        <v>11661</v>
      </c>
      <c r="AA40" s="410"/>
      <c r="AB40" s="410"/>
      <c r="AC40" s="410"/>
      <c r="AD40" s="410"/>
      <c r="AE40" s="410"/>
    </row>
    <row r="41" spans="1:31" ht="23.1" customHeight="1" thickBot="1" x14ac:dyDescent="0.2">
      <c r="A41" s="126"/>
      <c r="B41" s="126"/>
      <c r="C41" s="126"/>
      <c r="D41" s="127" t="s">
        <v>261</v>
      </c>
      <c r="E41" s="127" t="s">
        <v>253</v>
      </c>
      <c r="F41" s="126"/>
      <c r="G41" s="126"/>
      <c r="H41" s="504">
        <v>363311</v>
      </c>
      <c r="I41" s="467"/>
      <c r="J41" s="467"/>
      <c r="K41" s="467"/>
      <c r="L41" s="467"/>
      <c r="M41" s="467"/>
      <c r="N41" s="467">
        <v>173186</v>
      </c>
      <c r="O41" s="467"/>
      <c r="P41" s="467"/>
      <c r="Q41" s="467"/>
      <c r="R41" s="467"/>
      <c r="S41" s="467"/>
      <c r="T41" s="467">
        <v>190125</v>
      </c>
      <c r="U41" s="467"/>
      <c r="V41" s="467"/>
      <c r="W41" s="467"/>
      <c r="X41" s="467"/>
      <c r="Y41" s="467"/>
      <c r="Z41" s="467">
        <v>11720</v>
      </c>
      <c r="AA41" s="467"/>
      <c r="AB41" s="467"/>
      <c r="AC41" s="467"/>
      <c r="AD41" s="467"/>
      <c r="AE41" s="467"/>
    </row>
    <row r="42" spans="1:31" ht="23.1" customHeight="1" x14ac:dyDescent="0.15">
      <c r="A42" s="503"/>
      <c r="B42" s="503"/>
      <c r="C42" s="128"/>
      <c r="D42" s="117"/>
      <c r="E42" s="129"/>
      <c r="F42" s="5"/>
      <c r="G42" s="5"/>
      <c r="H42" s="5"/>
      <c r="I42" s="5"/>
      <c r="J42" s="5"/>
      <c r="K42" s="5"/>
      <c r="L42" s="5"/>
      <c r="M42" s="5"/>
      <c r="N42" s="5"/>
      <c r="O42" s="3"/>
      <c r="P42" s="5"/>
      <c r="Q42" s="5"/>
      <c r="R42" s="5"/>
      <c r="S42" s="5"/>
      <c r="T42" s="5"/>
      <c r="U42" s="5"/>
      <c r="V42" s="5"/>
      <c r="W42" s="470" t="s">
        <v>88</v>
      </c>
      <c r="X42" s="506"/>
      <c r="Y42" s="506"/>
      <c r="Z42" s="506"/>
      <c r="AA42" s="506"/>
      <c r="AB42" s="506"/>
      <c r="AC42" s="506"/>
      <c r="AD42" s="506"/>
      <c r="AE42" s="506"/>
    </row>
    <row r="43" spans="1:31" ht="23.1" customHeight="1" x14ac:dyDescent="0.15">
      <c r="C43" s="33"/>
      <c r="D43" s="47"/>
      <c r="E43" s="48"/>
    </row>
    <row r="44" spans="1:31" ht="23.1" customHeight="1" x14ac:dyDescent="0.15">
      <c r="C44" s="33"/>
      <c r="D44" s="47"/>
      <c r="E44" s="48"/>
    </row>
    <row r="45" spans="1:31" ht="23.1" customHeight="1" x14ac:dyDescent="0.15">
      <c r="E45" s="48"/>
    </row>
    <row r="46" spans="1:31" ht="23.1" customHeight="1" x14ac:dyDescent="0.15">
      <c r="E46" s="48"/>
    </row>
    <row r="47" spans="1:31" ht="23.1" customHeight="1" x14ac:dyDescent="0.15">
      <c r="E47" s="48"/>
    </row>
  </sheetData>
  <mergeCells count="131">
    <mergeCell ref="AA6:AE6"/>
    <mergeCell ref="AA7:AE7"/>
    <mergeCell ref="AA8:AE8"/>
    <mergeCell ref="A16:AD16"/>
    <mergeCell ref="X15:AE15"/>
    <mergeCell ref="J8:O8"/>
    <mergeCell ref="J9:O9"/>
    <mergeCell ref="B6:G9"/>
    <mergeCell ref="B10:G11"/>
    <mergeCell ref="B12:O12"/>
    <mergeCell ref="B13:G13"/>
    <mergeCell ref="AA10:AE10"/>
    <mergeCell ref="AA11:AE11"/>
    <mergeCell ref="Q12:U12"/>
    <mergeCell ref="AA9:AE9"/>
    <mergeCell ref="AA13:AE13"/>
    <mergeCell ref="V6:Z6"/>
    <mergeCell ref="V7:Z7"/>
    <mergeCell ref="J7:O7"/>
    <mergeCell ref="J6:O6"/>
    <mergeCell ref="V8:Z8"/>
    <mergeCell ref="Q6:U6"/>
    <mergeCell ref="Q7:U7"/>
    <mergeCell ref="Q8:U8"/>
    <mergeCell ref="A42:B42"/>
    <mergeCell ref="H41:M41"/>
    <mergeCell ref="N41:S41"/>
    <mergeCell ref="T41:Y41"/>
    <mergeCell ref="H40:M40"/>
    <mergeCell ref="N40:S40"/>
    <mergeCell ref="T40:Y40"/>
    <mergeCell ref="AA12:AE12"/>
    <mergeCell ref="AA14:AE14"/>
    <mergeCell ref="V12:Z12"/>
    <mergeCell ref="V13:Z13"/>
    <mergeCell ref="V14:Z14"/>
    <mergeCell ref="Z40:AE40"/>
    <mergeCell ref="Z41:AE41"/>
    <mergeCell ref="W42:AE42"/>
    <mergeCell ref="H35:M35"/>
    <mergeCell ref="N35:S35"/>
    <mergeCell ref="T35:Y35"/>
    <mergeCell ref="Z35:AE35"/>
    <mergeCell ref="Z39:AE39"/>
    <mergeCell ref="H36:M36"/>
    <mergeCell ref="N36:S36"/>
    <mergeCell ref="H39:M39"/>
    <mergeCell ref="N39:S39"/>
    <mergeCell ref="T39:Y39"/>
    <mergeCell ref="N37:S37"/>
    <mergeCell ref="T37:Y37"/>
    <mergeCell ref="Z37:AE37"/>
    <mergeCell ref="H38:M38"/>
    <mergeCell ref="N38:S38"/>
    <mergeCell ref="T38:Y38"/>
    <mergeCell ref="Z38:AE38"/>
    <mergeCell ref="T36:Y36"/>
    <mergeCell ref="Z36:AE36"/>
    <mergeCell ref="H37:M37"/>
    <mergeCell ref="H33:M33"/>
    <mergeCell ref="N33:S33"/>
    <mergeCell ref="T33:Y33"/>
    <mergeCell ref="Z33:AE33"/>
    <mergeCell ref="H34:M34"/>
    <mergeCell ref="N34:S34"/>
    <mergeCell ref="T34:Y34"/>
    <mergeCell ref="Z34:AE34"/>
    <mergeCell ref="H31:M31"/>
    <mergeCell ref="N31:S31"/>
    <mergeCell ref="T31:Y31"/>
    <mergeCell ref="Z31:AE31"/>
    <mergeCell ref="H32:M32"/>
    <mergeCell ref="N32:S32"/>
    <mergeCell ref="T32:Y32"/>
    <mergeCell ref="Z32:AE32"/>
    <mergeCell ref="H25:M25"/>
    <mergeCell ref="N25:S25"/>
    <mergeCell ref="T25:Y25"/>
    <mergeCell ref="Z25:AE25"/>
    <mergeCell ref="H30:M30"/>
    <mergeCell ref="N30:S30"/>
    <mergeCell ref="T30:Y30"/>
    <mergeCell ref="Z30:AE30"/>
    <mergeCell ref="H28:M28"/>
    <mergeCell ref="N28:S28"/>
    <mergeCell ref="T28:Y28"/>
    <mergeCell ref="Z28:AE28"/>
    <mergeCell ref="H27:M27"/>
    <mergeCell ref="N27:S27"/>
    <mergeCell ref="T27:Y27"/>
    <mergeCell ref="Z27:AE27"/>
    <mergeCell ref="N26:S26"/>
    <mergeCell ref="T26:Y26"/>
    <mergeCell ref="Z26:AE26"/>
    <mergeCell ref="H26:M26"/>
    <mergeCell ref="A1:AE1"/>
    <mergeCell ref="A2:D2"/>
    <mergeCell ref="AB2:AD2"/>
    <mergeCell ref="A3:P4"/>
    <mergeCell ref="Q3:AE3"/>
    <mergeCell ref="Q4:U4"/>
    <mergeCell ref="V4:Z4"/>
    <mergeCell ref="A5:P5"/>
    <mergeCell ref="Q5:U5"/>
    <mergeCell ref="V5:Z5"/>
    <mergeCell ref="AA4:AE4"/>
    <mergeCell ref="AA5:AE5"/>
    <mergeCell ref="A21:D21"/>
    <mergeCell ref="H22:M22"/>
    <mergeCell ref="H24:M24"/>
    <mergeCell ref="V11:Z11"/>
    <mergeCell ref="Q9:U9"/>
    <mergeCell ref="Q10:U10"/>
    <mergeCell ref="J11:O11"/>
    <mergeCell ref="V10:Z10"/>
    <mergeCell ref="J13:O13"/>
    <mergeCell ref="V9:Z9"/>
    <mergeCell ref="B14:O14"/>
    <mergeCell ref="Q13:U13"/>
    <mergeCell ref="Q14:U14"/>
    <mergeCell ref="J10:O10"/>
    <mergeCell ref="Q11:U11"/>
    <mergeCell ref="A20:AE20"/>
    <mergeCell ref="T24:Y24"/>
    <mergeCell ref="A22:G22"/>
    <mergeCell ref="Z22:AE22"/>
    <mergeCell ref="T22:Y22"/>
    <mergeCell ref="N22:S22"/>
    <mergeCell ref="B24:C24"/>
    <mergeCell ref="Z24:AE24"/>
    <mergeCell ref="N24:S24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Z42"/>
  <sheetViews>
    <sheetView showGridLines="0" tabSelected="1" view="pageBreakPreview" topLeftCell="A10" zoomScale="60" zoomScaleNormal="100" workbookViewId="0">
      <selection activeCell="F19" sqref="F19:M19"/>
    </sheetView>
  </sheetViews>
  <sheetFormatPr defaultColWidth="3.625" defaultRowHeight="21.95" customHeight="1" x14ac:dyDescent="0.15"/>
  <cols>
    <col min="1" max="5" width="3.625" style="137"/>
    <col min="6" max="6" width="4.25" style="137" bestFit="1" customWidth="1"/>
    <col min="7" max="7" width="3.625" style="137"/>
    <col min="8" max="8" width="5.375" style="137" bestFit="1" customWidth="1"/>
    <col min="9" max="17" width="3.625" style="137"/>
    <col min="18" max="18" width="3.875" style="137" bestFit="1" customWidth="1"/>
    <col min="19" max="22" width="3.625" style="137"/>
    <col min="23" max="23" width="5" style="137" bestFit="1" customWidth="1"/>
    <col min="24" max="25" width="3.625" style="137"/>
    <col min="26" max="26" width="5.5" style="137" bestFit="1" customWidth="1"/>
    <col min="27" max="28" width="9.625" style="137" customWidth="1"/>
    <col min="29" max="16384" width="3.625" style="137"/>
  </cols>
  <sheetData>
    <row r="1" spans="1:26" ht="24.95" customHeight="1" x14ac:dyDescent="0.15">
      <c r="A1" s="483" t="s">
        <v>296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6" ht="14.1" customHeight="1" thickBot="1" x14ac:dyDescent="0.2">
      <c r="F2" s="139"/>
      <c r="G2" s="139"/>
      <c r="H2" s="139"/>
      <c r="I2" s="139"/>
      <c r="J2" s="139"/>
      <c r="K2" s="132"/>
      <c r="L2" s="132"/>
      <c r="M2" s="132"/>
      <c r="N2" s="132"/>
      <c r="O2" s="132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6" ht="21.95" customHeight="1" x14ac:dyDescent="0.15">
      <c r="A3" s="536" t="s">
        <v>52</v>
      </c>
      <c r="B3" s="540"/>
      <c r="C3" s="540"/>
      <c r="D3" s="540"/>
      <c r="E3" s="540"/>
      <c r="F3" s="474" t="s">
        <v>164</v>
      </c>
      <c r="G3" s="474"/>
      <c r="H3" s="474"/>
      <c r="I3" s="474"/>
      <c r="J3" s="474"/>
      <c r="K3" s="474" t="s">
        <v>168</v>
      </c>
      <c r="L3" s="474"/>
      <c r="M3" s="474"/>
      <c r="N3" s="474"/>
      <c r="O3" s="474"/>
      <c r="P3" s="546" t="s">
        <v>200</v>
      </c>
      <c r="Q3" s="547"/>
      <c r="R3" s="547"/>
      <c r="S3" s="547"/>
      <c r="T3" s="547"/>
      <c r="U3" s="546" t="s">
        <v>276</v>
      </c>
      <c r="V3" s="547"/>
      <c r="W3" s="547"/>
      <c r="X3" s="547"/>
      <c r="Y3" s="547"/>
      <c r="Z3" s="132"/>
    </row>
    <row r="4" spans="1:26" s="26" customFormat="1" ht="21.95" customHeight="1" x14ac:dyDescent="0.15">
      <c r="A4" s="542" t="s">
        <v>86</v>
      </c>
      <c r="B4" s="542"/>
      <c r="C4" s="542"/>
      <c r="D4" s="542"/>
      <c r="E4" s="543"/>
      <c r="F4" s="367">
        <v>4381</v>
      </c>
      <c r="G4" s="367"/>
      <c r="H4" s="367"/>
      <c r="I4" s="548">
        <v>-81</v>
      </c>
      <c r="J4" s="548"/>
      <c r="K4" s="367">
        <v>4342</v>
      </c>
      <c r="L4" s="367"/>
      <c r="M4" s="367"/>
      <c r="N4" s="550">
        <v>-76</v>
      </c>
      <c r="O4" s="550"/>
      <c r="P4" s="549">
        <v>4385</v>
      </c>
      <c r="Q4" s="549"/>
      <c r="R4" s="549"/>
      <c r="S4" s="550">
        <v>-79</v>
      </c>
      <c r="T4" s="550"/>
      <c r="U4" s="549">
        <v>4418</v>
      </c>
      <c r="V4" s="549"/>
      <c r="W4" s="549"/>
      <c r="X4" s="550">
        <v>-81</v>
      </c>
      <c r="Y4" s="550"/>
    </row>
    <row r="5" spans="1:26" ht="21.95" customHeight="1" x14ac:dyDescent="0.15">
      <c r="A5" s="378"/>
      <c r="B5" s="378"/>
      <c r="C5" s="378"/>
      <c r="D5" s="378"/>
      <c r="E5" s="545"/>
      <c r="F5" s="374"/>
      <c r="G5" s="374"/>
      <c r="H5" s="374"/>
      <c r="I5" s="544"/>
      <c r="J5" s="544"/>
      <c r="K5" s="374"/>
      <c r="L5" s="374"/>
      <c r="M5" s="374"/>
      <c r="N5" s="544"/>
      <c r="O5" s="544"/>
      <c r="P5" s="374"/>
      <c r="Q5" s="374"/>
      <c r="R5" s="374"/>
      <c r="S5" s="544"/>
      <c r="T5" s="544"/>
      <c r="U5" s="374"/>
      <c r="V5" s="374"/>
      <c r="W5" s="374"/>
      <c r="X5" s="544"/>
      <c r="Y5" s="544"/>
    </row>
    <row r="6" spans="1:26" ht="21.95" customHeight="1" x14ac:dyDescent="0.15">
      <c r="A6" s="551" t="s">
        <v>54</v>
      </c>
      <c r="B6" s="551"/>
      <c r="C6" s="551"/>
      <c r="D6" s="551"/>
      <c r="E6" s="552"/>
      <c r="F6" s="374">
        <v>242</v>
      </c>
      <c r="G6" s="374"/>
      <c r="H6" s="374"/>
      <c r="I6" s="544">
        <v>-9</v>
      </c>
      <c r="J6" s="544"/>
      <c r="K6" s="374">
        <v>238</v>
      </c>
      <c r="L6" s="374"/>
      <c r="M6" s="374"/>
      <c r="N6" s="544">
        <v>-8</v>
      </c>
      <c r="O6" s="544"/>
      <c r="P6" s="374">
        <v>242</v>
      </c>
      <c r="Q6" s="374"/>
      <c r="R6" s="374"/>
      <c r="S6" s="544">
        <v>-8</v>
      </c>
      <c r="T6" s="544"/>
      <c r="U6" s="374">
        <v>243</v>
      </c>
      <c r="V6" s="374"/>
      <c r="W6" s="374"/>
      <c r="X6" s="544">
        <v>-7</v>
      </c>
      <c r="Y6" s="544"/>
    </row>
    <row r="7" spans="1:26" ht="21.95" customHeight="1" x14ac:dyDescent="0.15">
      <c r="A7" s="553" t="s">
        <v>55</v>
      </c>
      <c r="B7" s="553"/>
      <c r="C7" s="553"/>
      <c r="D7" s="553"/>
      <c r="E7" s="554"/>
      <c r="F7" s="367">
        <v>2291</v>
      </c>
      <c r="G7" s="367"/>
      <c r="H7" s="367"/>
      <c r="I7" s="544">
        <v>-1</v>
      </c>
      <c r="J7" s="544"/>
      <c r="K7" s="367">
        <v>2292</v>
      </c>
      <c r="L7" s="367"/>
      <c r="M7" s="367"/>
      <c r="N7" s="544">
        <v>-1</v>
      </c>
      <c r="O7" s="544"/>
      <c r="P7" s="367">
        <v>2292</v>
      </c>
      <c r="Q7" s="367"/>
      <c r="R7" s="367"/>
      <c r="S7" s="544">
        <v>-1</v>
      </c>
      <c r="T7" s="544"/>
      <c r="U7" s="367">
        <v>2288</v>
      </c>
      <c r="V7" s="367"/>
      <c r="W7" s="367"/>
      <c r="X7" s="544">
        <v>-1</v>
      </c>
      <c r="Y7" s="544"/>
    </row>
    <row r="8" spans="1:26" ht="21.95" customHeight="1" x14ac:dyDescent="0.15">
      <c r="A8" s="551" t="s">
        <v>90</v>
      </c>
      <c r="B8" s="551"/>
      <c r="C8" s="551"/>
      <c r="D8" s="551"/>
      <c r="E8" s="552"/>
      <c r="F8" s="374">
        <v>45</v>
      </c>
      <c r="G8" s="374"/>
      <c r="H8" s="374"/>
      <c r="I8" s="544">
        <v>-2</v>
      </c>
      <c r="J8" s="544"/>
      <c r="K8" s="374">
        <v>45</v>
      </c>
      <c r="L8" s="374"/>
      <c r="M8" s="374"/>
      <c r="N8" s="544">
        <v>-2</v>
      </c>
      <c r="O8" s="544"/>
      <c r="P8" s="374">
        <v>45</v>
      </c>
      <c r="Q8" s="374"/>
      <c r="R8" s="374"/>
      <c r="S8" s="544">
        <v>-2</v>
      </c>
      <c r="T8" s="544"/>
      <c r="U8" s="374">
        <v>48</v>
      </c>
      <c r="V8" s="374"/>
      <c r="W8" s="374"/>
      <c r="X8" s="544">
        <v>-4</v>
      </c>
      <c r="Y8" s="544"/>
    </row>
    <row r="9" spans="1:26" ht="21.95" customHeight="1" x14ac:dyDescent="0.15">
      <c r="A9" s="551" t="s">
        <v>56</v>
      </c>
      <c r="B9" s="551"/>
      <c r="C9" s="551"/>
      <c r="D9" s="551"/>
      <c r="E9" s="552"/>
      <c r="F9" s="374">
        <v>164</v>
      </c>
      <c r="G9" s="374"/>
      <c r="H9" s="374"/>
      <c r="I9" s="544">
        <v>-2</v>
      </c>
      <c r="J9" s="544"/>
      <c r="K9" s="374">
        <v>164</v>
      </c>
      <c r="L9" s="374"/>
      <c r="M9" s="374"/>
      <c r="N9" s="544">
        <v>-2</v>
      </c>
      <c r="O9" s="544"/>
      <c r="P9" s="374">
        <v>164</v>
      </c>
      <c r="Q9" s="374"/>
      <c r="R9" s="374"/>
      <c r="S9" s="544">
        <v>-2</v>
      </c>
      <c r="T9" s="544"/>
      <c r="U9" s="374">
        <v>155</v>
      </c>
      <c r="V9" s="374"/>
      <c r="W9" s="374"/>
      <c r="X9" s="544">
        <v>-3</v>
      </c>
      <c r="Y9" s="544"/>
    </row>
    <row r="10" spans="1:26" ht="21.95" customHeight="1" x14ac:dyDescent="0.15">
      <c r="A10" s="551" t="s">
        <v>91</v>
      </c>
      <c r="B10" s="551"/>
      <c r="C10" s="551"/>
      <c r="D10" s="551"/>
      <c r="E10" s="552"/>
      <c r="F10" s="374">
        <v>3</v>
      </c>
      <c r="G10" s="374"/>
      <c r="H10" s="374"/>
      <c r="I10" s="544">
        <v>-3</v>
      </c>
      <c r="J10" s="544"/>
      <c r="K10" s="374">
        <v>3</v>
      </c>
      <c r="L10" s="374"/>
      <c r="M10" s="374"/>
      <c r="N10" s="544">
        <v>-3</v>
      </c>
      <c r="O10" s="544"/>
      <c r="P10" s="374">
        <v>3</v>
      </c>
      <c r="Q10" s="374"/>
      <c r="R10" s="374"/>
      <c r="S10" s="544">
        <v>-3</v>
      </c>
      <c r="T10" s="544"/>
      <c r="U10" s="374">
        <v>2</v>
      </c>
      <c r="V10" s="374"/>
      <c r="W10" s="374"/>
      <c r="X10" s="544">
        <v>-2</v>
      </c>
      <c r="Y10" s="544"/>
    </row>
    <row r="11" spans="1:26" ht="21.95" customHeight="1" x14ac:dyDescent="0.15">
      <c r="A11" s="551" t="s">
        <v>59</v>
      </c>
      <c r="B11" s="551"/>
      <c r="C11" s="551"/>
      <c r="D11" s="551"/>
      <c r="E11" s="552"/>
      <c r="F11" s="374">
        <v>13</v>
      </c>
      <c r="G11" s="374"/>
      <c r="H11" s="374"/>
      <c r="I11" s="544">
        <v>-12</v>
      </c>
      <c r="J11" s="544"/>
      <c r="K11" s="374">
        <v>13</v>
      </c>
      <c r="L11" s="374"/>
      <c r="M11" s="374"/>
      <c r="N11" s="544">
        <v>-12</v>
      </c>
      <c r="O11" s="544"/>
      <c r="P11" s="374">
        <v>13</v>
      </c>
      <c r="Q11" s="374"/>
      <c r="R11" s="374"/>
      <c r="S11" s="544">
        <v>-12</v>
      </c>
      <c r="T11" s="544"/>
      <c r="U11" s="374">
        <v>13</v>
      </c>
      <c r="V11" s="374"/>
      <c r="W11" s="374"/>
      <c r="X11" s="544">
        <v>-12</v>
      </c>
      <c r="Y11" s="544"/>
    </row>
    <row r="12" spans="1:26" ht="21.95" customHeight="1" x14ac:dyDescent="0.15">
      <c r="A12" s="551" t="s">
        <v>92</v>
      </c>
      <c r="B12" s="551"/>
      <c r="C12" s="551"/>
      <c r="D12" s="551"/>
      <c r="E12" s="552"/>
      <c r="F12" s="374" t="s">
        <v>277</v>
      </c>
      <c r="G12" s="374"/>
      <c r="H12" s="374"/>
      <c r="I12" s="544"/>
      <c r="J12" s="544"/>
      <c r="K12" s="374" t="s">
        <v>277</v>
      </c>
      <c r="L12" s="374"/>
      <c r="M12" s="374"/>
      <c r="N12" s="544"/>
      <c r="O12" s="544"/>
      <c r="P12" s="374" t="s">
        <v>277</v>
      </c>
      <c r="Q12" s="374"/>
      <c r="R12" s="374"/>
      <c r="S12" s="544"/>
      <c r="T12" s="544"/>
      <c r="U12" s="374" t="s">
        <v>48</v>
      </c>
      <c r="V12" s="374"/>
      <c r="W12" s="374"/>
      <c r="X12" s="544"/>
      <c r="Y12" s="544"/>
    </row>
    <row r="13" spans="1:26" ht="21.95" customHeight="1" x14ac:dyDescent="0.15">
      <c r="A13" s="551" t="s">
        <v>60</v>
      </c>
      <c r="B13" s="551"/>
      <c r="C13" s="551"/>
      <c r="D13" s="551"/>
      <c r="E13" s="552"/>
      <c r="F13" s="374">
        <v>114</v>
      </c>
      <c r="G13" s="374"/>
      <c r="H13" s="374"/>
      <c r="I13" s="544">
        <v>-15</v>
      </c>
      <c r="J13" s="544"/>
      <c r="K13" s="374">
        <v>116</v>
      </c>
      <c r="L13" s="374"/>
      <c r="M13" s="374"/>
      <c r="N13" s="544">
        <v>-15</v>
      </c>
      <c r="O13" s="544"/>
      <c r="P13" s="374">
        <v>117</v>
      </c>
      <c r="Q13" s="374"/>
      <c r="R13" s="374"/>
      <c r="S13" s="544">
        <v>-15</v>
      </c>
      <c r="T13" s="544"/>
      <c r="U13" s="374">
        <v>117</v>
      </c>
      <c r="V13" s="374"/>
      <c r="W13" s="374"/>
      <c r="X13" s="544">
        <v>-15</v>
      </c>
      <c r="Y13" s="544"/>
    </row>
    <row r="14" spans="1:26" ht="21.95" customHeight="1" x14ac:dyDescent="0.15">
      <c r="A14" s="551" t="s">
        <v>57</v>
      </c>
      <c r="B14" s="551"/>
      <c r="C14" s="551"/>
      <c r="D14" s="551"/>
      <c r="E14" s="552"/>
      <c r="F14" s="374">
        <v>15</v>
      </c>
      <c r="G14" s="374"/>
      <c r="H14" s="374"/>
      <c r="I14" s="544">
        <v>-2</v>
      </c>
      <c r="J14" s="544"/>
      <c r="K14" s="374">
        <v>15</v>
      </c>
      <c r="L14" s="374"/>
      <c r="M14" s="374"/>
      <c r="N14" s="544">
        <v>-2</v>
      </c>
      <c r="O14" s="544"/>
      <c r="P14" s="374">
        <v>15</v>
      </c>
      <c r="Q14" s="374"/>
      <c r="R14" s="374"/>
      <c r="S14" s="544">
        <v>-2</v>
      </c>
      <c r="T14" s="544"/>
      <c r="U14" s="374">
        <v>15</v>
      </c>
      <c r="V14" s="374"/>
      <c r="W14" s="374"/>
      <c r="X14" s="544">
        <v>-2</v>
      </c>
      <c r="Y14" s="544"/>
    </row>
    <row r="15" spans="1:26" ht="21.95" customHeight="1" x14ac:dyDescent="0.15">
      <c r="A15" s="551" t="s">
        <v>58</v>
      </c>
      <c r="B15" s="551"/>
      <c r="C15" s="551"/>
      <c r="D15" s="551"/>
      <c r="E15" s="552"/>
      <c r="F15" s="374">
        <v>47</v>
      </c>
      <c r="G15" s="374"/>
      <c r="H15" s="374"/>
      <c r="I15" s="544">
        <v>-2</v>
      </c>
      <c r="J15" s="544"/>
      <c r="K15" s="374">
        <v>47</v>
      </c>
      <c r="L15" s="374"/>
      <c r="M15" s="374"/>
      <c r="N15" s="544">
        <v>-2</v>
      </c>
      <c r="O15" s="544"/>
      <c r="P15" s="374">
        <v>47</v>
      </c>
      <c r="Q15" s="374"/>
      <c r="R15" s="374"/>
      <c r="S15" s="544">
        <v>-2</v>
      </c>
      <c r="T15" s="544"/>
      <c r="U15" s="374">
        <v>47</v>
      </c>
      <c r="V15" s="374"/>
      <c r="W15" s="374"/>
      <c r="X15" s="544">
        <v>-2</v>
      </c>
      <c r="Y15" s="544"/>
    </row>
    <row r="16" spans="1:26" ht="21.95" customHeight="1" x14ac:dyDescent="0.15">
      <c r="A16" s="551" t="s">
        <v>93</v>
      </c>
      <c r="B16" s="551"/>
      <c r="C16" s="551"/>
      <c r="D16" s="551"/>
      <c r="E16" s="552"/>
      <c r="F16" s="374">
        <v>24</v>
      </c>
      <c r="G16" s="374"/>
      <c r="H16" s="374"/>
      <c r="I16" s="544">
        <v>-1</v>
      </c>
      <c r="J16" s="544"/>
      <c r="K16" s="374">
        <v>24</v>
      </c>
      <c r="L16" s="374"/>
      <c r="M16" s="374"/>
      <c r="N16" s="544">
        <v>-1</v>
      </c>
      <c r="O16" s="544"/>
      <c r="P16" s="374">
        <v>25</v>
      </c>
      <c r="Q16" s="374"/>
      <c r="R16" s="374"/>
      <c r="S16" s="544">
        <v>-1</v>
      </c>
      <c r="T16" s="544"/>
      <c r="U16" s="374">
        <v>29</v>
      </c>
      <c r="V16" s="374"/>
      <c r="W16" s="374"/>
      <c r="X16" s="544">
        <v>-3</v>
      </c>
      <c r="Y16" s="544"/>
    </row>
    <row r="17" spans="1:26" ht="21.95" customHeight="1" x14ac:dyDescent="0.15">
      <c r="A17" s="551" t="s">
        <v>94</v>
      </c>
      <c r="B17" s="551"/>
      <c r="C17" s="551"/>
      <c r="D17" s="551"/>
      <c r="E17" s="552"/>
      <c r="F17" s="374" t="s">
        <v>277</v>
      </c>
      <c r="G17" s="374"/>
      <c r="H17" s="374"/>
      <c r="I17" s="544"/>
      <c r="J17" s="544"/>
      <c r="K17" s="374" t="s">
        <v>277</v>
      </c>
      <c r="L17" s="374"/>
      <c r="M17" s="374"/>
      <c r="N17" s="544"/>
      <c r="O17" s="544"/>
      <c r="P17" s="374" t="s">
        <v>277</v>
      </c>
      <c r="Q17" s="374"/>
      <c r="R17" s="374"/>
      <c r="S17" s="544"/>
      <c r="T17" s="544"/>
      <c r="U17" s="374" t="s">
        <v>48</v>
      </c>
      <c r="V17" s="374"/>
      <c r="W17" s="374"/>
      <c r="X17" s="544"/>
      <c r="Y17" s="544"/>
    </row>
    <row r="18" spans="1:26" ht="21.95" customHeight="1" x14ac:dyDescent="0.15">
      <c r="A18" s="551" t="s">
        <v>95</v>
      </c>
      <c r="B18" s="551"/>
      <c r="C18" s="551"/>
      <c r="D18" s="551"/>
      <c r="E18" s="552"/>
      <c r="F18" s="374">
        <v>941</v>
      </c>
      <c r="G18" s="374"/>
      <c r="H18" s="374"/>
      <c r="I18" s="544">
        <v>-21</v>
      </c>
      <c r="J18" s="544"/>
      <c r="K18" s="374">
        <v>903</v>
      </c>
      <c r="L18" s="374"/>
      <c r="M18" s="374"/>
      <c r="N18" s="544">
        <v>-17</v>
      </c>
      <c r="O18" s="544"/>
      <c r="P18" s="374">
        <v>939</v>
      </c>
      <c r="Q18" s="374"/>
      <c r="R18" s="374"/>
      <c r="S18" s="544">
        <v>-19</v>
      </c>
      <c r="T18" s="544"/>
      <c r="U18" s="374">
        <v>972</v>
      </c>
      <c r="V18" s="374"/>
      <c r="W18" s="374"/>
      <c r="X18" s="544">
        <v>-18</v>
      </c>
      <c r="Y18" s="544"/>
    </row>
    <row r="19" spans="1:26" ht="21.95" customHeight="1" x14ac:dyDescent="0.15">
      <c r="A19" s="551" t="s">
        <v>96</v>
      </c>
      <c r="B19" s="551"/>
      <c r="C19" s="551"/>
      <c r="D19" s="551"/>
      <c r="E19" s="552"/>
      <c r="F19" s="374">
        <v>4</v>
      </c>
      <c r="G19" s="374"/>
      <c r="H19" s="374"/>
      <c r="I19" s="555"/>
      <c r="J19" s="544"/>
      <c r="K19" s="374">
        <v>4</v>
      </c>
      <c r="L19" s="374"/>
      <c r="M19" s="374"/>
      <c r="N19" s="555"/>
      <c r="O19" s="544"/>
      <c r="P19" s="374">
        <v>4</v>
      </c>
      <c r="Q19" s="374"/>
      <c r="R19" s="374"/>
      <c r="S19" s="555"/>
      <c r="T19" s="555"/>
      <c r="U19" s="374" t="s">
        <v>48</v>
      </c>
      <c r="V19" s="374"/>
      <c r="W19" s="374"/>
      <c r="X19" s="555"/>
      <c r="Y19" s="555"/>
    </row>
    <row r="20" spans="1:26" ht="11.25" customHeight="1" x14ac:dyDescent="0.15">
      <c r="A20" s="551"/>
      <c r="B20" s="551"/>
      <c r="C20" s="551"/>
      <c r="D20" s="551"/>
      <c r="E20" s="552"/>
      <c r="F20" s="374"/>
      <c r="G20" s="374"/>
      <c r="H20" s="374"/>
      <c r="I20" s="555"/>
      <c r="J20" s="555"/>
      <c r="K20" s="374"/>
      <c r="L20" s="374"/>
      <c r="M20" s="374"/>
      <c r="N20" s="555"/>
      <c r="O20" s="555"/>
      <c r="P20" s="374"/>
      <c r="Q20" s="374"/>
      <c r="R20" s="374"/>
      <c r="S20" s="555"/>
      <c r="T20" s="555"/>
      <c r="U20" s="374"/>
      <c r="V20" s="374"/>
      <c r="W20" s="374"/>
      <c r="X20" s="555"/>
      <c r="Y20" s="555"/>
    </row>
    <row r="21" spans="1:26" ht="21.95" customHeight="1" x14ac:dyDescent="0.15">
      <c r="A21" s="551" t="s">
        <v>61</v>
      </c>
      <c r="B21" s="551"/>
      <c r="C21" s="551"/>
      <c r="D21" s="551"/>
      <c r="E21" s="552"/>
      <c r="F21" s="374">
        <v>405</v>
      </c>
      <c r="G21" s="374"/>
      <c r="H21" s="374"/>
      <c r="I21" s="544">
        <v>-10</v>
      </c>
      <c r="J21" s="544"/>
      <c r="K21" s="374">
        <v>405</v>
      </c>
      <c r="L21" s="374"/>
      <c r="M21" s="374"/>
      <c r="N21" s="544">
        <v>-10</v>
      </c>
      <c r="O21" s="544"/>
      <c r="P21" s="374">
        <v>405</v>
      </c>
      <c r="Q21" s="374"/>
      <c r="R21" s="374"/>
      <c r="S21" s="544">
        <v>-10</v>
      </c>
      <c r="T21" s="544"/>
      <c r="U21" s="374">
        <v>411</v>
      </c>
      <c r="V21" s="374"/>
      <c r="W21" s="374"/>
      <c r="X21" s="544">
        <v>-10</v>
      </c>
      <c r="Y21" s="544"/>
    </row>
    <row r="22" spans="1:26" ht="21.95" customHeight="1" x14ac:dyDescent="0.15">
      <c r="A22" s="551" t="s">
        <v>62</v>
      </c>
      <c r="B22" s="551"/>
      <c r="C22" s="551"/>
      <c r="D22" s="551"/>
      <c r="E22" s="552"/>
      <c r="F22" s="374">
        <v>63</v>
      </c>
      <c r="G22" s="374"/>
      <c r="H22" s="374"/>
      <c r="I22" s="555"/>
      <c r="J22" s="544"/>
      <c r="K22" s="374">
        <v>63</v>
      </c>
      <c r="L22" s="374"/>
      <c r="M22" s="374"/>
      <c r="N22" s="555"/>
      <c r="O22" s="544"/>
      <c r="P22" s="374">
        <v>63</v>
      </c>
      <c r="Q22" s="374"/>
      <c r="R22" s="374"/>
      <c r="S22" s="555"/>
      <c r="T22" s="555"/>
      <c r="U22" s="374">
        <v>63</v>
      </c>
      <c r="V22" s="374"/>
      <c r="W22" s="374"/>
      <c r="X22" s="555"/>
      <c r="Y22" s="555"/>
    </row>
    <row r="23" spans="1:26" ht="21.95" customHeight="1" x14ac:dyDescent="0.15">
      <c r="A23" s="551" t="s">
        <v>98</v>
      </c>
      <c r="B23" s="551"/>
      <c r="C23" s="551"/>
      <c r="D23" s="551"/>
      <c r="E23" s="552"/>
      <c r="F23" s="374">
        <v>9</v>
      </c>
      <c r="G23" s="374"/>
      <c r="H23" s="374"/>
      <c r="I23" s="555"/>
      <c r="J23" s="544"/>
      <c r="K23" s="374">
        <v>9</v>
      </c>
      <c r="L23" s="374"/>
      <c r="M23" s="374"/>
      <c r="N23" s="555"/>
      <c r="O23" s="544"/>
      <c r="P23" s="374">
        <v>9</v>
      </c>
      <c r="Q23" s="374"/>
      <c r="R23" s="374"/>
      <c r="S23" s="555"/>
      <c r="T23" s="555"/>
      <c r="U23" s="374">
        <v>9</v>
      </c>
      <c r="V23" s="374"/>
      <c r="W23" s="374"/>
      <c r="X23" s="555"/>
      <c r="Y23" s="555"/>
    </row>
    <row r="24" spans="1:26" ht="21.95" customHeight="1" x14ac:dyDescent="0.15">
      <c r="A24" s="551" t="s">
        <v>97</v>
      </c>
      <c r="B24" s="551"/>
      <c r="C24" s="551"/>
      <c r="D24" s="551"/>
      <c r="E24" s="552"/>
      <c r="F24" s="374">
        <v>1</v>
      </c>
      <c r="G24" s="374"/>
      <c r="H24" s="374"/>
      <c r="I24" s="555">
        <v>-1</v>
      </c>
      <c r="J24" s="544"/>
      <c r="K24" s="374">
        <v>1</v>
      </c>
      <c r="L24" s="374"/>
      <c r="M24" s="374"/>
      <c r="N24" s="555">
        <v>-1</v>
      </c>
      <c r="O24" s="544"/>
      <c r="P24" s="374">
        <v>2</v>
      </c>
      <c r="Q24" s="374"/>
      <c r="R24" s="374"/>
      <c r="S24" s="555">
        <v>-2</v>
      </c>
      <c r="T24" s="555"/>
      <c r="U24" s="374">
        <v>2</v>
      </c>
      <c r="V24" s="374"/>
      <c r="W24" s="374"/>
      <c r="X24" s="555">
        <v>-2</v>
      </c>
      <c r="Y24" s="555"/>
    </row>
    <row r="25" spans="1:26" ht="11.25" customHeight="1" thickBot="1" x14ac:dyDescent="0.2">
      <c r="A25" s="556"/>
      <c r="B25" s="556"/>
      <c r="C25" s="556"/>
      <c r="D25" s="556"/>
      <c r="E25" s="557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466"/>
      <c r="V25" s="466"/>
      <c r="W25" s="466"/>
      <c r="X25" s="524"/>
      <c r="Y25" s="524"/>
    </row>
    <row r="26" spans="1:26" ht="18.75" customHeight="1" x14ac:dyDescent="0.15">
      <c r="A26" s="53" t="s">
        <v>279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T26" s="72"/>
      <c r="U26" s="133"/>
      <c r="V26" s="133"/>
      <c r="W26" s="133"/>
      <c r="X26" s="133"/>
      <c r="Y26" s="72" t="s">
        <v>201</v>
      </c>
    </row>
    <row r="27" spans="1:26" ht="18.7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6" ht="18.75" customHeight="1" x14ac:dyDescent="0.15">
      <c r="A28" s="346" t="s">
        <v>101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</row>
    <row r="29" spans="1:26" ht="21.95" customHeight="1" x14ac:dyDescent="0.15">
      <c r="A29" s="483" t="s">
        <v>297</v>
      </c>
      <c r="B29" s="483"/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</row>
    <row r="30" spans="1:26" ht="21.95" customHeight="1" thickBot="1" x14ac:dyDescent="0.2">
      <c r="A30" s="343" t="s">
        <v>11</v>
      </c>
      <c r="B30" s="344"/>
      <c r="C30" s="344"/>
      <c r="D30" s="344"/>
      <c r="R30" s="523" t="s">
        <v>281</v>
      </c>
      <c r="S30" s="523"/>
      <c r="T30" s="523"/>
      <c r="U30" s="523"/>
      <c r="V30" s="523"/>
      <c r="W30" s="523"/>
      <c r="X30" s="523"/>
      <c r="Y30" s="523"/>
    </row>
    <row r="31" spans="1:26" ht="21.95" customHeight="1" x14ac:dyDescent="0.15">
      <c r="A31" s="536" t="s">
        <v>120</v>
      </c>
      <c r="B31" s="537"/>
      <c r="C31" s="537"/>
      <c r="D31" s="537"/>
      <c r="E31" s="537"/>
      <c r="F31" s="540" t="s">
        <v>10</v>
      </c>
      <c r="G31" s="540"/>
      <c r="H31" s="540"/>
      <c r="I31" s="540"/>
      <c r="J31" s="540"/>
      <c r="K31" s="540" t="s">
        <v>12</v>
      </c>
      <c r="L31" s="540"/>
      <c r="M31" s="540"/>
      <c r="N31" s="540"/>
      <c r="O31" s="540"/>
      <c r="P31" s="540" t="s">
        <v>13</v>
      </c>
      <c r="Q31" s="540"/>
      <c r="R31" s="540"/>
      <c r="S31" s="540"/>
      <c r="T31" s="540"/>
      <c r="U31" s="540" t="s">
        <v>14</v>
      </c>
      <c r="V31" s="540"/>
      <c r="W31" s="540"/>
      <c r="X31" s="541"/>
      <c r="Y31" s="488"/>
    </row>
    <row r="32" spans="1:26" ht="21.95" customHeight="1" x14ac:dyDescent="0.15">
      <c r="A32" s="538"/>
      <c r="B32" s="539"/>
      <c r="C32" s="539"/>
      <c r="D32" s="539"/>
      <c r="E32" s="539"/>
      <c r="F32" s="525" t="s">
        <v>171</v>
      </c>
      <c r="G32" s="526"/>
      <c r="H32" s="527"/>
      <c r="I32" s="525" t="s">
        <v>172</v>
      </c>
      <c r="J32" s="527"/>
      <c r="K32" s="522" t="s">
        <v>171</v>
      </c>
      <c r="L32" s="522"/>
      <c r="M32" s="522"/>
      <c r="N32" s="522" t="s">
        <v>172</v>
      </c>
      <c r="O32" s="522"/>
      <c r="P32" s="522" t="s">
        <v>171</v>
      </c>
      <c r="Q32" s="522"/>
      <c r="R32" s="522"/>
      <c r="S32" s="522" t="s">
        <v>173</v>
      </c>
      <c r="T32" s="522"/>
      <c r="U32" s="522" t="s">
        <v>171</v>
      </c>
      <c r="V32" s="522"/>
      <c r="W32" s="525"/>
      <c r="X32" s="525" t="s">
        <v>173</v>
      </c>
      <c r="Y32" s="526"/>
      <c r="Z32" s="132"/>
    </row>
    <row r="33" spans="1:25" s="132" customFormat="1" ht="21.95" hidden="1" customHeight="1" x14ac:dyDescent="0.15">
      <c r="A33" s="534" t="s">
        <v>15</v>
      </c>
      <c r="B33" s="534"/>
      <c r="C33" s="56" t="s">
        <v>9</v>
      </c>
      <c r="D33" s="57" t="s">
        <v>33</v>
      </c>
      <c r="E33" s="132" t="s">
        <v>30</v>
      </c>
      <c r="F33" s="535">
        <v>91</v>
      </c>
      <c r="G33" s="531"/>
      <c r="H33" s="531"/>
      <c r="I33" s="531" t="s">
        <v>48</v>
      </c>
      <c r="J33" s="531"/>
      <c r="K33" s="531">
        <v>40</v>
      </c>
      <c r="L33" s="531"/>
      <c r="M33" s="531"/>
      <c r="N33" s="531" t="s">
        <v>48</v>
      </c>
      <c r="O33" s="531"/>
      <c r="P33" s="531">
        <v>2</v>
      </c>
      <c r="Q33" s="531"/>
      <c r="R33" s="531"/>
      <c r="S33" s="531" t="s">
        <v>48</v>
      </c>
      <c r="T33" s="531"/>
      <c r="U33" s="531">
        <v>49</v>
      </c>
      <c r="V33" s="531"/>
      <c r="W33" s="531"/>
      <c r="X33" s="531" t="s">
        <v>48</v>
      </c>
      <c r="Y33" s="531"/>
    </row>
    <row r="34" spans="1:25" s="132" customFormat="1" ht="21.95" customHeight="1" x14ac:dyDescent="0.15">
      <c r="A34" s="534" t="s">
        <v>15</v>
      </c>
      <c r="B34" s="534"/>
      <c r="C34" s="56" t="s">
        <v>264</v>
      </c>
      <c r="D34" s="57" t="s">
        <v>272</v>
      </c>
      <c r="E34" s="132" t="s">
        <v>30</v>
      </c>
      <c r="F34" s="535">
        <v>51</v>
      </c>
      <c r="G34" s="531"/>
      <c r="H34" s="531"/>
      <c r="I34" s="531">
        <v>49</v>
      </c>
      <c r="J34" s="531"/>
      <c r="K34" s="531">
        <v>30</v>
      </c>
      <c r="L34" s="531"/>
      <c r="M34" s="531"/>
      <c r="N34" s="531">
        <v>29</v>
      </c>
      <c r="O34" s="531"/>
      <c r="P34" s="531">
        <v>4</v>
      </c>
      <c r="Q34" s="531"/>
      <c r="R34" s="531"/>
      <c r="S34" s="531">
        <v>4</v>
      </c>
      <c r="T34" s="531"/>
      <c r="U34" s="531">
        <v>17</v>
      </c>
      <c r="V34" s="531"/>
      <c r="W34" s="531"/>
      <c r="X34" s="532">
        <v>16</v>
      </c>
      <c r="Y34" s="532"/>
    </row>
    <row r="35" spans="1:25" s="138" customFormat="1" ht="21.95" customHeight="1" x14ac:dyDescent="0.15">
      <c r="A35" s="560"/>
      <c r="B35" s="560"/>
      <c r="C35" s="56" t="s">
        <v>264</v>
      </c>
      <c r="D35" s="57" t="s">
        <v>265</v>
      </c>
      <c r="E35" s="132"/>
      <c r="F35" s="535">
        <v>59</v>
      </c>
      <c r="G35" s="531"/>
      <c r="H35" s="531"/>
      <c r="I35" s="531">
        <v>53</v>
      </c>
      <c r="J35" s="531"/>
      <c r="K35" s="531">
        <v>38</v>
      </c>
      <c r="L35" s="531"/>
      <c r="M35" s="531"/>
      <c r="N35" s="531">
        <v>33</v>
      </c>
      <c r="O35" s="531"/>
      <c r="P35" s="531">
        <v>4</v>
      </c>
      <c r="Q35" s="531"/>
      <c r="R35" s="531">
        <v>4</v>
      </c>
      <c r="S35" s="531">
        <v>4</v>
      </c>
      <c r="T35" s="531"/>
      <c r="U35" s="531">
        <v>17</v>
      </c>
      <c r="V35" s="531"/>
      <c r="W35" s="531"/>
      <c r="X35" s="532">
        <v>16</v>
      </c>
      <c r="Y35" s="532"/>
    </row>
    <row r="36" spans="1:25" s="132" customFormat="1" ht="21.95" customHeight="1" x14ac:dyDescent="0.15">
      <c r="A36" s="136"/>
      <c r="B36" s="136"/>
      <c r="C36" s="56" t="s">
        <v>264</v>
      </c>
      <c r="D36" s="57" t="s">
        <v>267</v>
      </c>
      <c r="E36" s="141"/>
      <c r="F36" s="535">
        <v>67</v>
      </c>
      <c r="G36" s="531"/>
      <c r="H36" s="531"/>
      <c r="I36" s="531">
        <v>68</v>
      </c>
      <c r="J36" s="531"/>
      <c r="K36" s="531">
        <v>38</v>
      </c>
      <c r="L36" s="531"/>
      <c r="M36" s="531"/>
      <c r="N36" s="531">
        <v>41</v>
      </c>
      <c r="O36" s="531"/>
      <c r="P36" s="135"/>
      <c r="Q36" s="135"/>
      <c r="R36" s="135">
        <v>8</v>
      </c>
      <c r="S36" s="531">
        <v>6</v>
      </c>
      <c r="T36" s="531"/>
      <c r="U36" s="531">
        <v>21</v>
      </c>
      <c r="V36" s="531"/>
      <c r="W36" s="531"/>
      <c r="X36" s="532">
        <v>21</v>
      </c>
      <c r="Y36" s="532"/>
    </row>
    <row r="37" spans="1:25" s="138" customFormat="1" ht="21.95" customHeight="1" x14ac:dyDescent="0.15">
      <c r="A37" s="136"/>
      <c r="B37" s="136"/>
      <c r="C37" s="56" t="s">
        <v>264</v>
      </c>
      <c r="D37" s="57" t="s">
        <v>269</v>
      </c>
      <c r="E37" s="132"/>
      <c r="F37" s="535">
        <v>39</v>
      </c>
      <c r="G37" s="531"/>
      <c r="H37" s="531"/>
      <c r="I37" s="531">
        <v>36</v>
      </c>
      <c r="J37" s="531"/>
      <c r="K37" s="531">
        <v>23</v>
      </c>
      <c r="L37" s="531"/>
      <c r="M37" s="531"/>
      <c r="N37" s="531">
        <v>22</v>
      </c>
      <c r="O37" s="531"/>
      <c r="P37" s="135"/>
      <c r="Q37" s="135"/>
      <c r="R37" s="135">
        <v>5</v>
      </c>
      <c r="S37" s="531">
        <v>3</v>
      </c>
      <c r="T37" s="531"/>
      <c r="U37" s="531">
        <v>11</v>
      </c>
      <c r="V37" s="531"/>
      <c r="W37" s="531"/>
      <c r="X37" s="532">
        <v>11</v>
      </c>
      <c r="Y37" s="532"/>
    </row>
    <row r="38" spans="1:25" s="138" customFormat="1" ht="21.95" customHeight="1" thickBot="1" x14ac:dyDescent="0.2">
      <c r="A38" s="134"/>
      <c r="B38" s="142"/>
      <c r="C38" s="148" t="s">
        <v>166</v>
      </c>
      <c r="D38" s="73" t="s">
        <v>34</v>
      </c>
      <c r="E38" s="74"/>
      <c r="F38" s="559">
        <f>SUM(K38+R38+U38)</f>
        <v>40</v>
      </c>
      <c r="G38" s="529"/>
      <c r="H38" s="529"/>
      <c r="I38" s="529">
        <f>SUM(N38+S38+X38)</f>
        <v>39</v>
      </c>
      <c r="J38" s="529"/>
      <c r="K38" s="529">
        <v>26</v>
      </c>
      <c r="L38" s="529"/>
      <c r="M38" s="529"/>
      <c r="N38" s="529">
        <v>22</v>
      </c>
      <c r="O38" s="529"/>
      <c r="P38" s="146"/>
      <c r="Q38" s="140"/>
      <c r="R38" s="146">
        <v>3</v>
      </c>
      <c r="S38" s="529">
        <v>5</v>
      </c>
      <c r="T38" s="529"/>
      <c r="U38" s="529">
        <v>11</v>
      </c>
      <c r="V38" s="529"/>
      <c r="W38" s="529"/>
      <c r="X38" s="530" t="s">
        <v>273</v>
      </c>
      <c r="Y38" s="530"/>
    </row>
    <row r="39" spans="1:25" s="145" customFormat="1" ht="21.95" customHeight="1" x14ac:dyDescent="0.15">
      <c r="A39" s="53" t="s">
        <v>174</v>
      </c>
      <c r="B39" s="143"/>
      <c r="C39" s="59"/>
      <c r="D39" s="60"/>
      <c r="F39" s="147"/>
      <c r="G39" s="147"/>
      <c r="H39" s="147"/>
      <c r="I39" s="147"/>
      <c r="J39" s="147"/>
      <c r="K39" s="147"/>
      <c r="L39" s="147"/>
      <c r="M39" s="149"/>
      <c r="N39" s="149"/>
      <c r="O39" s="149"/>
      <c r="P39" s="149"/>
      <c r="Q39" s="149"/>
      <c r="R39" s="149"/>
      <c r="S39" s="533" t="s">
        <v>280</v>
      </c>
      <c r="T39" s="533"/>
      <c r="U39" s="533"/>
      <c r="V39" s="533"/>
      <c r="W39" s="533"/>
      <c r="X39" s="533"/>
      <c r="Y39" s="533"/>
    </row>
    <row r="40" spans="1:25" s="144" customFormat="1" ht="21.95" customHeight="1" x14ac:dyDescent="0.15">
      <c r="A40" s="53" t="s">
        <v>278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R40" s="528"/>
      <c r="S40" s="528"/>
      <c r="T40" s="528"/>
      <c r="U40" s="528"/>
      <c r="V40" s="528"/>
      <c r="W40" s="528"/>
      <c r="X40" s="528"/>
      <c r="Y40" s="528"/>
    </row>
    <row r="41" spans="1:25" ht="21.95" customHeight="1" x14ac:dyDescent="0.15">
      <c r="A41" s="53"/>
      <c r="Y41" s="63"/>
    </row>
    <row r="42" spans="1:25" ht="21.95" customHeight="1" x14ac:dyDescent="0.15">
      <c r="M42" s="558"/>
      <c r="N42" s="558"/>
      <c r="O42" s="558"/>
      <c r="P42" s="558"/>
      <c r="Q42" s="558"/>
      <c r="R42" s="558"/>
      <c r="S42" s="558"/>
      <c r="T42" s="558"/>
      <c r="U42" s="558"/>
      <c r="V42" s="558"/>
      <c r="W42" s="558"/>
      <c r="X42" s="558"/>
      <c r="Y42" s="558"/>
    </row>
  </sheetData>
  <mergeCells count="266">
    <mergeCell ref="M42:Y42"/>
    <mergeCell ref="F36:H36"/>
    <mergeCell ref="F37:H37"/>
    <mergeCell ref="F38:H38"/>
    <mergeCell ref="F35:H35"/>
    <mergeCell ref="A23:E23"/>
    <mergeCell ref="F21:H21"/>
    <mergeCell ref="P21:R21"/>
    <mergeCell ref="P23:R23"/>
    <mergeCell ref="I36:J36"/>
    <mergeCell ref="K36:M36"/>
    <mergeCell ref="N36:O36"/>
    <mergeCell ref="S36:T36"/>
    <mergeCell ref="U36:W36"/>
    <mergeCell ref="I35:J35"/>
    <mergeCell ref="P35:R35"/>
    <mergeCell ref="U32:W32"/>
    <mergeCell ref="N33:O33"/>
    <mergeCell ref="U25:W25"/>
    <mergeCell ref="A35:B35"/>
    <mergeCell ref="U33:W33"/>
    <mergeCell ref="N35:O35"/>
    <mergeCell ref="K24:M24"/>
    <mergeCell ref="K23:M23"/>
    <mergeCell ref="U15:W15"/>
    <mergeCell ref="X15:Y15"/>
    <mergeCell ref="U19:W19"/>
    <mergeCell ref="X19:Y19"/>
    <mergeCell ref="U20:W20"/>
    <mergeCell ref="X20:Y20"/>
    <mergeCell ref="X21:Y21"/>
    <mergeCell ref="U16:W16"/>
    <mergeCell ref="X16:Y16"/>
    <mergeCell ref="U17:W17"/>
    <mergeCell ref="X17:Y17"/>
    <mergeCell ref="U18:W18"/>
    <mergeCell ref="U21:W21"/>
    <mergeCell ref="X18:Y18"/>
    <mergeCell ref="U3:Y3"/>
    <mergeCell ref="U4:W4"/>
    <mergeCell ref="X4:Y4"/>
    <mergeCell ref="U5:W5"/>
    <mergeCell ref="X5:Y5"/>
    <mergeCell ref="U6:W6"/>
    <mergeCell ref="X6:Y6"/>
    <mergeCell ref="U7:W7"/>
    <mergeCell ref="S17:T17"/>
    <mergeCell ref="X7:Y7"/>
    <mergeCell ref="U8:W8"/>
    <mergeCell ref="X8:Y8"/>
    <mergeCell ref="U9:W9"/>
    <mergeCell ref="X9:Y9"/>
    <mergeCell ref="U10:W10"/>
    <mergeCell ref="X10:Y10"/>
    <mergeCell ref="U11:W11"/>
    <mergeCell ref="X11:Y11"/>
    <mergeCell ref="U12:W12"/>
    <mergeCell ref="X12:Y12"/>
    <mergeCell ref="U13:W13"/>
    <mergeCell ref="X13:Y13"/>
    <mergeCell ref="U14:W14"/>
    <mergeCell ref="X14:Y14"/>
    <mergeCell ref="X22:Y22"/>
    <mergeCell ref="U23:W23"/>
    <mergeCell ref="X23:Y23"/>
    <mergeCell ref="U24:W24"/>
    <mergeCell ref="X24:Y24"/>
    <mergeCell ref="U22:W22"/>
    <mergeCell ref="P24:R24"/>
    <mergeCell ref="F24:H24"/>
    <mergeCell ref="S22:T22"/>
    <mergeCell ref="S23:T23"/>
    <mergeCell ref="S24:T24"/>
    <mergeCell ref="N24:O24"/>
    <mergeCell ref="N23:O23"/>
    <mergeCell ref="P22:R22"/>
    <mergeCell ref="S21:T21"/>
    <mergeCell ref="A25:E25"/>
    <mergeCell ref="A24:E24"/>
    <mergeCell ref="K21:M21"/>
    <mergeCell ref="I20:J20"/>
    <mergeCell ref="K20:M20"/>
    <mergeCell ref="I23:J23"/>
    <mergeCell ref="I21:J21"/>
    <mergeCell ref="K22:M22"/>
    <mergeCell ref="X32:Y32"/>
    <mergeCell ref="N32:O32"/>
    <mergeCell ref="I22:J22"/>
    <mergeCell ref="F22:H22"/>
    <mergeCell ref="I24:J24"/>
    <mergeCell ref="F23:H23"/>
    <mergeCell ref="S32:T32"/>
    <mergeCell ref="A17:E17"/>
    <mergeCell ref="I15:J15"/>
    <mergeCell ref="F15:H15"/>
    <mergeCell ref="F16:H16"/>
    <mergeCell ref="A21:E21"/>
    <mergeCell ref="A20:E20"/>
    <mergeCell ref="A18:E18"/>
    <mergeCell ref="A19:E19"/>
    <mergeCell ref="A22:E22"/>
    <mergeCell ref="F17:H17"/>
    <mergeCell ref="N22:O22"/>
    <mergeCell ref="I19:J19"/>
    <mergeCell ref="F20:H20"/>
    <mergeCell ref="N21:O21"/>
    <mergeCell ref="N17:O17"/>
    <mergeCell ref="N18:O18"/>
    <mergeCell ref="K17:M17"/>
    <mergeCell ref="P17:R17"/>
    <mergeCell ref="I17:J17"/>
    <mergeCell ref="F18:H18"/>
    <mergeCell ref="I18:J18"/>
    <mergeCell ref="F19:H19"/>
    <mergeCell ref="K18:M18"/>
    <mergeCell ref="S18:T18"/>
    <mergeCell ref="P20:R20"/>
    <mergeCell ref="S20:T20"/>
    <mergeCell ref="S19:T19"/>
    <mergeCell ref="P18:R18"/>
    <mergeCell ref="K19:M19"/>
    <mergeCell ref="P19:R19"/>
    <mergeCell ref="N19:O19"/>
    <mergeCell ref="N20:O20"/>
    <mergeCell ref="P16:R16"/>
    <mergeCell ref="K16:M16"/>
    <mergeCell ref="S16:T16"/>
    <mergeCell ref="N15:O15"/>
    <mergeCell ref="A14:E14"/>
    <mergeCell ref="F13:H13"/>
    <mergeCell ref="I13:J13"/>
    <mergeCell ref="P14:R14"/>
    <mergeCell ref="S14:T14"/>
    <mergeCell ref="A13:E13"/>
    <mergeCell ref="I16:J16"/>
    <mergeCell ref="K15:M15"/>
    <mergeCell ref="A16:E16"/>
    <mergeCell ref="F14:H14"/>
    <mergeCell ref="I14:J14"/>
    <mergeCell ref="K14:M14"/>
    <mergeCell ref="A15:E15"/>
    <mergeCell ref="N16:O16"/>
    <mergeCell ref="S12:T12"/>
    <mergeCell ref="N11:O11"/>
    <mergeCell ref="K11:M11"/>
    <mergeCell ref="I11:J11"/>
    <mergeCell ref="P11:R11"/>
    <mergeCell ref="S10:T10"/>
    <mergeCell ref="N14:O14"/>
    <mergeCell ref="P15:R15"/>
    <mergeCell ref="P13:R13"/>
    <mergeCell ref="S13:T13"/>
    <mergeCell ref="N12:O12"/>
    <mergeCell ref="S15:T15"/>
    <mergeCell ref="I12:J12"/>
    <mergeCell ref="K12:M12"/>
    <mergeCell ref="K13:M13"/>
    <mergeCell ref="N13:O13"/>
    <mergeCell ref="A11:E11"/>
    <mergeCell ref="A12:E12"/>
    <mergeCell ref="F12:H12"/>
    <mergeCell ref="S9:T9"/>
    <mergeCell ref="I6:J6"/>
    <mergeCell ref="K6:M6"/>
    <mergeCell ref="A9:E9"/>
    <mergeCell ref="F9:H9"/>
    <mergeCell ref="A10:E10"/>
    <mergeCell ref="F10:H10"/>
    <mergeCell ref="K9:M9"/>
    <mergeCell ref="A7:E7"/>
    <mergeCell ref="I10:J10"/>
    <mergeCell ref="K10:M10"/>
    <mergeCell ref="P9:R9"/>
    <mergeCell ref="N8:O8"/>
    <mergeCell ref="P8:R8"/>
    <mergeCell ref="I9:J9"/>
    <mergeCell ref="N9:O9"/>
    <mergeCell ref="S11:T11"/>
    <mergeCell ref="N10:O10"/>
    <mergeCell ref="P10:R10"/>
    <mergeCell ref="F11:H11"/>
    <mergeCell ref="P12:R12"/>
    <mergeCell ref="S4:T4"/>
    <mergeCell ref="F3:J3"/>
    <mergeCell ref="S6:T6"/>
    <mergeCell ref="N6:O6"/>
    <mergeCell ref="P6:R6"/>
    <mergeCell ref="P5:R5"/>
    <mergeCell ref="N5:O5"/>
    <mergeCell ref="A8:E8"/>
    <mergeCell ref="F8:H8"/>
    <mergeCell ref="F6:H6"/>
    <mergeCell ref="A6:E6"/>
    <mergeCell ref="I7:J7"/>
    <mergeCell ref="F7:H7"/>
    <mergeCell ref="N7:O7"/>
    <mergeCell ref="S8:T8"/>
    <mergeCell ref="I8:J8"/>
    <mergeCell ref="K8:M8"/>
    <mergeCell ref="K7:M7"/>
    <mergeCell ref="P7:R7"/>
    <mergeCell ref="S7:T7"/>
    <mergeCell ref="A1:Y1"/>
    <mergeCell ref="A29:Y29"/>
    <mergeCell ref="A30:D30"/>
    <mergeCell ref="A31:E32"/>
    <mergeCell ref="F31:J31"/>
    <mergeCell ref="K31:O31"/>
    <mergeCell ref="K32:M32"/>
    <mergeCell ref="P31:T31"/>
    <mergeCell ref="U31:Y31"/>
    <mergeCell ref="A28:T28"/>
    <mergeCell ref="A3:E3"/>
    <mergeCell ref="A4:E4"/>
    <mergeCell ref="F4:H4"/>
    <mergeCell ref="K3:O3"/>
    <mergeCell ref="K5:M5"/>
    <mergeCell ref="F5:H5"/>
    <mergeCell ref="I5:J5"/>
    <mergeCell ref="A5:E5"/>
    <mergeCell ref="S5:T5"/>
    <mergeCell ref="P3:T3"/>
    <mergeCell ref="I4:J4"/>
    <mergeCell ref="P4:R4"/>
    <mergeCell ref="K4:M4"/>
    <mergeCell ref="N4:O4"/>
    <mergeCell ref="U35:W35"/>
    <mergeCell ref="S37:T37"/>
    <mergeCell ref="S35:T35"/>
    <mergeCell ref="A33:B33"/>
    <mergeCell ref="F33:H33"/>
    <mergeCell ref="I33:J33"/>
    <mergeCell ref="F34:H34"/>
    <mergeCell ref="I34:J34"/>
    <mergeCell ref="K34:M34"/>
    <mergeCell ref="K33:M33"/>
    <mergeCell ref="N34:O34"/>
    <mergeCell ref="P34:R34"/>
    <mergeCell ref="P33:R33"/>
    <mergeCell ref="S33:T33"/>
    <mergeCell ref="K35:M35"/>
    <mergeCell ref="A34:B34"/>
    <mergeCell ref="P32:R32"/>
    <mergeCell ref="R30:Y30"/>
    <mergeCell ref="X25:Y25"/>
    <mergeCell ref="F32:H32"/>
    <mergeCell ref="R40:Y40"/>
    <mergeCell ref="S38:T38"/>
    <mergeCell ref="U38:W38"/>
    <mergeCell ref="X38:Y38"/>
    <mergeCell ref="N38:O38"/>
    <mergeCell ref="K38:M38"/>
    <mergeCell ref="I38:J38"/>
    <mergeCell ref="U34:W34"/>
    <mergeCell ref="X34:Y34"/>
    <mergeCell ref="S34:T34"/>
    <mergeCell ref="I32:J32"/>
    <mergeCell ref="X37:Y37"/>
    <mergeCell ref="I37:J37"/>
    <mergeCell ref="K37:M37"/>
    <mergeCell ref="N37:O37"/>
    <mergeCell ref="X33:Y33"/>
    <mergeCell ref="U37:W37"/>
    <mergeCell ref="X36:Y36"/>
    <mergeCell ref="X35:Y35"/>
    <mergeCell ref="S39:Y39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showGridLines="0" tabSelected="1" view="pageBreakPreview" topLeftCell="A7" zoomScale="60" zoomScaleNormal="80" workbookViewId="0">
      <selection activeCell="F19" sqref="F19:M19"/>
    </sheetView>
  </sheetViews>
  <sheetFormatPr defaultColWidth="3.875" defaultRowHeight="21" customHeight="1" x14ac:dyDescent="0.15"/>
  <cols>
    <col min="1" max="8" width="2.625" style="23" customWidth="1"/>
    <col min="9" max="9" width="4.625" style="23" customWidth="1"/>
    <col min="10" max="33" width="3.5" style="23" customWidth="1"/>
    <col min="34" max="34" width="1.25" style="23" customWidth="1"/>
    <col min="35" max="46" width="3.5" style="23" customWidth="1"/>
    <col min="47" max="47" width="3.75" style="23" hidden="1" customWidth="1"/>
    <col min="48" max="57" width="3.5" style="23" customWidth="1"/>
    <col min="58" max="59" width="4" style="23" customWidth="1"/>
    <col min="60" max="64" width="3.5" style="23" customWidth="1"/>
    <col min="65" max="65" width="5.5" style="23" customWidth="1"/>
    <col min="66" max="66" width="2.25" style="23" customWidth="1"/>
    <col min="67" max="67" width="2.5" style="23" customWidth="1"/>
    <col min="68" max="68" width="3.875" style="23" customWidth="1"/>
    <col min="69" max="69" width="3" style="23" customWidth="1"/>
    <col min="70" max="70" width="2.625" style="23" customWidth="1"/>
    <col min="71" max="72" width="9.625" style="23" customWidth="1"/>
    <col min="73" max="16384" width="3.875" style="23"/>
  </cols>
  <sheetData>
    <row r="1" spans="1:71" ht="23.1" customHeight="1" x14ac:dyDescent="0.15">
      <c r="A1" s="628" t="s">
        <v>298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  <c r="AC1" s="628"/>
      <c r="AD1" s="628"/>
      <c r="AE1" s="628"/>
      <c r="AF1" s="628"/>
      <c r="AG1" s="628"/>
      <c r="AH1" s="24"/>
      <c r="AI1" s="629" t="s">
        <v>35</v>
      </c>
      <c r="AJ1" s="629"/>
      <c r="AK1" s="629"/>
      <c r="AL1" s="629"/>
      <c r="AM1" s="629"/>
      <c r="AN1" s="629"/>
      <c r="AO1" s="629"/>
      <c r="AP1" s="629"/>
      <c r="AQ1" s="629"/>
      <c r="AR1" s="629"/>
      <c r="AS1" s="629"/>
      <c r="AT1" s="629"/>
      <c r="AU1" s="629"/>
      <c r="AV1" s="629"/>
      <c r="AW1" s="629"/>
      <c r="AX1" s="629"/>
      <c r="AY1" s="629"/>
      <c r="AZ1" s="629"/>
      <c r="BA1" s="629"/>
      <c r="BB1" s="629"/>
      <c r="BC1" s="629"/>
      <c r="BD1" s="629"/>
      <c r="BE1" s="629"/>
      <c r="BF1" s="629"/>
      <c r="BG1" s="629"/>
      <c r="BH1" s="629"/>
      <c r="BI1" s="629"/>
      <c r="BJ1" s="629"/>
      <c r="BK1" s="629"/>
      <c r="BL1" s="629"/>
      <c r="BM1" s="629"/>
      <c r="BN1" s="629"/>
      <c r="BO1" s="629"/>
      <c r="BP1" s="629"/>
    </row>
    <row r="2" spans="1:71" ht="21" customHeight="1" thickBot="1" x14ac:dyDescent="0.2">
      <c r="A2" s="49" t="s">
        <v>139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F2" s="52"/>
      <c r="BG2" s="52"/>
      <c r="BI2" s="52"/>
      <c r="BJ2" s="52"/>
      <c r="BK2" s="52"/>
      <c r="BL2" s="52"/>
      <c r="BN2" s="53"/>
      <c r="BO2" s="53"/>
      <c r="BP2" s="54" t="s">
        <v>50</v>
      </c>
    </row>
    <row r="3" spans="1:71" ht="21" customHeight="1" x14ac:dyDescent="0.15">
      <c r="A3" s="618" t="s">
        <v>49</v>
      </c>
      <c r="B3" s="618"/>
      <c r="C3" s="618"/>
      <c r="D3" s="618"/>
      <c r="E3" s="618"/>
      <c r="F3" s="618"/>
      <c r="G3" s="618"/>
      <c r="H3" s="618"/>
      <c r="I3" s="618"/>
      <c r="J3" s="630"/>
      <c r="K3" s="488" t="s">
        <v>122</v>
      </c>
      <c r="L3" s="486"/>
      <c r="M3" s="486"/>
      <c r="N3" s="486"/>
      <c r="O3" s="487"/>
      <c r="P3" s="627" t="s">
        <v>138</v>
      </c>
      <c r="Q3" s="489"/>
      <c r="R3" s="489"/>
      <c r="S3" s="489"/>
      <c r="T3" s="489"/>
      <c r="U3" s="489"/>
      <c r="V3" s="489"/>
      <c r="W3" s="489"/>
      <c r="X3" s="536"/>
      <c r="Y3" s="627" t="s">
        <v>137</v>
      </c>
      <c r="Z3" s="489"/>
      <c r="AA3" s="489"/>
      <c r="AB3" s="489"/>
      <c r="AC3" s="489"/>
      <c r="AD3" s="489"/>
      <c r="AE3" s="489"/>
      <c r="AF3" s="489"/>
      <c r="AG3" s="489"/>
      <c r="AH3" s="25"/>
      <c r="AI3" s="536" t="s">
        <v>36</v>
      </c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627" t="s">
        <v>123</v>
      </c>
      <c r="BB3" s="489"/>
      <c r="BC3" s="489"/>
      <c r="BD3" s="489"/>
      <c r="BE3" s="489"/>
      <c r="BF3" s="489"/>
      <c r="BG3" s="489"/>
      <c r="BH3" s="536"/>
      <c r="BI3" s="617" t="s">
        <v>49</v>
      </c>
      <c r="BJ3" s="618"/>
      <c r="BK3" s="618"/>
      <c r="BL3" s="618"/>
      <c r="BM3" s="618"/>
      <c r="BN3" s="618"/>
      <c r="BO3" s="618"/>
      <c r="BP3" s="618"/>
    </row>
    <row r="4" spans="1:71" ht="43.5" customHeight="1" x14ac:dyDescent="0.15">
      <c r="A4" s="620"/>
      <c r="B4" s="620"/>
      <c r="C4" s="620"/>
      <c r="D4" s="620"/>
      <c r="E4" s="620"/>
      <c r="F4" s="620"/>
      <c r="G4" s="620"/>
      <c r="H4" s="620"/>
      <c r="I4" s="620"/>
      <c r="J4" s="631"/>
      <c r="K4" s="575"/>
      <c r="L4" s="576"/>
      <c r="M4" s="576"/>
      <c r="N4" s="576"/>
      <c r="O4" s="577"/>
      <c r="P4" s="525" t="s">
        <v>38</v>
      </c>
      <c r="Q4" s="526"/>
      <c r="R4" s="526"/>
      <c r="S4" s="527"/>
      <c r="T4" s="525" t="s">
        <v>39</v>
      </c>
      <c r="U4" s="526"/>
      <c r="V4" s="526"/>
      <c r="W4" s="526"/>
      <c r="X4" s="527"/>
      <c r="Y4" s="525" t="s">
        <v>38</v>
      </c>
      <c r="Z4" s="526"/>
      <c r="AA4" s="526"/>
      <c r="AB4" s="527"/>
      <c r="AC4" s="525" t="s">
        <v>39</v>
      </c>
      <c r="AD4" s="526"/>
      <c r="AE4" s="526"/>
      <c r="AF4" s="526"/>
      <c r="AG4" s="526"/>
      <c r="AH4" s="25"/>
      <c r="AI4" s="622" t="s">
        <v>121</v>
      </c>
      <c r="AJ4" s="622"/>
      <c r="AK4" s="622"/>
      <c r="AL4" s="623"/>
      <c r="AM4" s="621" t="s">
        <v>124</v>
      </c>
      <c r="AN4" s="526"/>
      <c r="AO4" s="526"/>
      <c r="AP4" s="527"/>
      <c r="AQ4" s="525" t="s">
        <v>40</v>
      </c>
      <c r="AR4" s="526"/>
      <c r="AS4" s="526"/>
      <c r="AT4" s="526"/>
      <c r="AU4" s="526"/>
      <c r="AV4" s="527"/>
      <c r="AW4" s="525" t="s">
        <v>125</v>
      </c>
      <c r="AX4" s="526"/>
      <c r="AY4" s="526"/>
      <c r="AZ4" s="527"/>
      <c r="BA4" s="621" t="s">
        <v>126</v>
      </c>
      <c r="BB4" s="622"/>
      <c r="BC4" s="622"/>
      <c r="BD4" s="623"/>
      <c r="BE4" s="621" t="s">
        <v>127</v>
      </c>
      <c r="BF4" s="622"/>
      <c r="BG4" s="622"/>
      <c r="BH4" s="623"/>
      <c r="BI4" s="619"/>
      <c r="BJ4" s="620"/>
      <c r="BK4" s="620"/>
      <c r="BL4" s="620"/>
      <c r="BM4" s="620"/>
      <c r="BN4" s="620"/>
      <c r="BO4" s="620"/>
      <c r="BP4" s="620"/>
    </row>
    <row r="5" spans="1:71" ht="21" hidden="1" customHeight="1" x14ac:dyDescent="0.15">
      <c r="A5" s="378" t="s">
        <v>118</v>
      </c>
      <c r="B5" s="378"/>
      <c r="C5" s="378"/>
      <c r="D5" s="378"/>
      <c r="E5" s="632" t="s">
        <v>150</v>
      </c>
      <c r="F5" s="633"/>
      <c r="G5" s="633"/>
      <c r="H5" s="605" t="s">
        <v>30</v>
      </c>
      <c r="I5" s="605"/>
      <c r="J5" s="83"/>
      <c r="K5" s="594">
        <v>2516</v>
      </c>
      <c r="L5" s="595"/>
      <c r="M5" s="595"/>
      <c r="N5" s="595"/>
      <c r="O5" s="595"/>
      <c r="P5" s="595">
        <v>447</v>
      </c>
      <c r="Q5" s="595"/>
      <c r="R5" s="595"/>
      <c r="S5" s="595"/>
      <c r="T5" s="595">
        <v>1890</v>
      </c>
      <c r="U5" s="596"/>
      <c r="V5" s="596"/>
      <c r="W5" s="596"/>
      <c r="X5" s="596"/>
      <c r="Y5" s="596">
        <v>95</v>
      </c>
      <c r="Z5" s="596"/>
      <c r="AA5" s="596"/>
      <c r="AB5" s="596"/>
      <c r="AC5" s="596">
        <v>84</v>
      </c>
      <c r="AD5" s="596"/>
      <c r="AE5" s="596"/>
      <c r="AF5" s="596"/>
      <c r="AG5" s="596"/>
      <c r="AH5" s="55"/>
      <c r="AI5" s="596" t="s">
        <v>0</v>
      </c>
      <c r="AJ5" s="596"/>
      <c r="AK5" s="596"/>
      <c r="AL5" s="596"/>
      <c r="AM5" s="596">
        <v>151</v>
      </c>
      <c r="AN5" s="596"/>
      <c r="AO5" s="596"/>
      <c r="AP5" s="596"/>
      <c r="AQ5" s="596">
        <v>2061</v>
      </c>
      <c r="AR5" s="596"/>
      <c r="AS5" s="596"/>
      <c r="AT5" s="596"/>
      <c r="AU5" s="596"/>
      <c r="AV5" s="596"/>
      <c r="AW5" s="596">
        <v>304</v>
      </c>
      <c r="AX5" s="596"/>
      <c r="AY5" s="596"/>
      <c r="AZ5" s="596"/>
      <c r="BA5" s="601">
        <v>20977</v>
      </c>
      <c r="BB5" s="601">
        <v>-20977</v>
      </c>
      <c r="BC5" s="601">
        <v>-20977</v>
      </c>
      <c r="BD5" s="601">
        <v>-20977</v>
      </c>
      <c r="BE5" s="601">
        <v>68631</v>
      </c>
      <c r="BF5" s="601">
        <v>-68631</v>
      </c>
      <c r="BG5" s="601">
        <v>-68631</v>
      </c>
      <c r="BH5" s="601">
        <v>-68631</v>
      </c>
      <c r="BI5" s="625" t="s">
        <v>117</v>
      </c>
      <c r="BJ5" s="624"/>
      <c r="BK5" s="624"/>
      <c r="BL5" s="624"/>
      <c r="BM5" s="56" t="s">
        <v>31</v>
      </c>
      <c r="BN5" s="57" t="s">
        <v>34</v>
      </c>
      <c r="BO5" s="624" t="s">
        <v>30</v>
      </c>
      <c r="BP5" s="624"/>
    </row>
    <row r="6" spans="1:71" ht="21" customHeight="1" x14ac:dyDescent="0.15">
      <c r="A6" s="378" t="s">
        <v>118</v>
      </c>
      <c r="B6" s="378"/>
      <c r="C6" s="378"/>
      <c r="D6" s="378"/>
      <c r="E6" s="604" t="s">
        <v>263</v>
      </c>
      <c r="F6" s="604"/>
      <c r="G6" s="604"/>
      <c r="H6" s="605" t="s">
        <v>30</v>
      </c>
      <c r="I6" s="605"/>
      <c r="J6" s="120"/>
      <c r="K6" s="594">
        <v>2291</v>
      </c>
      <c r="L6" s="595"/>
      <c r="M6" s="595"/>
      <c r="N6" s="595"/>
      <c r="O6" s="595"/>
      <c r="P6" s="595">
        <v>353</v>
      </c>
      <c r="Q6" s="595"/>
      <c r="R6" s="595"/>
      <c r="S6" s="595"/>
      <c r="T6" s="595">
        <v>1398</v>
      </c>
      <c r="U6" s="595"/>
      <c r="V6" s="595"/>
      <c r="W6" s="595"/>
      <c r="X6" s="595"/>
      <c r="Y6" s="596">
        <v>142</v>
      </c>
      <c r="Z6" s="596"/>
      <c r="AA6" s="596"/>
      <c r="AB6" s="596"/>
      <c r="AC6" s="596">
        <v>398</v>
      </c>
      <c r="AD6" s="596"/>
      <c r="AE6" s="596"/>
      <c r="AF6" s="596"/>
      <c r="AG6" s="596"/>
      <c r="AH6" s="118"/>
      <c r="AI6" s="596">
        <f>SUM(AI10:AK25)</f>
        <v>1</v>
      </c>
      <c r="AJ6" s="596"/>
      <c r="AK6" s="596"/>
      <c r="AL6" s="596"/>
      <c r="AM6" s="596">
        <v>196</v>
      </c>
      <c r="AN6" s="596"/>
      <c r="AO6" s="596"/>
      <c r="AP6" s="596"/>
      <c r="AQ6" s="596">
        <v>1815</v>
      </c>
      <c r="AR6" s="596"/>
      <c r="AS6" s="596"/>
      <c r="AT6" s="596"/>
      <c r="AU6" s="596"/>
      <c r="AV6" s="596"/>
      <c r="AW6" s="596">
        <v>278</v>
      </c>
      <c r="AX6" s="596"/>
      <c r="AY6" s="596"/>
      <c r="AZ6" s="596"/>
      <c r="BA6" s="596">
        <v>19991</v>
      </c>
      <c r="BB6" s="596"/>
      <c r="BC6" s="596"/>
      <c r="BD6" s="596"/>
      <c r="BE6" s="601">
        <v>67359</v>
      </c>
      <c r="BF6" s="601"/>
      <c r="BG6" s="601"/>
      <c r="BH6" s="602"/>
      <c r="BI6" s="378" t="s">
        <v>118</v>
      </c>
      <c r="BJ6" s="378"/>
      <c r="BK6" s="378"/>
      <c r="BL6" s="378"/>
      <c r="BM6" s="56" t="s">
        <v>264</v>
      </c>
      <c r="BN6" s="57" t="s">
        <v>265</v>
      </c>
      <c r="BO6" s="378" t="s">
        <v>30</v>
      </c>
      <c r="BP6" s="378"/>
      <c r="BS6" s="58"/>
    </row>
    <row r="7" spans="1:71" ht="21" customHeight="1" x14ac:dyDescent="0.15">
      <c r="A7" s="378"/>
      <c r="B7" s="378"/>
      <c r="C7" s="378"/>
      <c r="D7" s="378"/>
      <c r="E7" s="604" t="s">
        <v>266</v>
      </c>
      <c r="F7" s="604"/>
      <c r="G7" s="604"/>
      <c r="H7" s="605"/>
      <c r="I7" s="605"/>
      <c r="J7" s="119"/>
      <c r="K7" s="594">
        <v>2292</v>
      </c>
      <c r="L7" s="595"/>
      <c r="M7" s="595"/>
      <c r="N7" s="595"/>
      <c r="O7" s="595"/>
      <c r="P7" s="595">
        <v>354</v>
      </c>
      <c r="Q7" s="595"/>
      <c r="R7" s="595"/>
      <c r="S7" s="595"/>
      <c r="T7" s="595">
        <v>1399</v>
      </c>
      <c r="U7" s="595"/>
      <c r="V7" s="595"/>
      <c r="W7" s="595"/>
      <c r="X7" s="595"/>
      <c r="Y7" s="596">
        <v>141</v>
      </c>
      <c r="Z7" s="596"/>
      <c r="AA7" s="596"/>
      <c r="AB7" s="596"/>
      <c r="AC7" s="596">
        <v>398</v>
      </c>
      <c r="AD7" s="596"/>
      <c r="AE7" s="596"/>
      <c r="AF7" s="596"/>
      <c r="AG7" s="596"/>
      <c r="AH7" s="118"/>
      <c r="AI7" s="596">
        <v>1</v>
      </c>
      <c r="AJ7" s="596"/>
      <c r="AK7" s="596"/>
      <c r="AL7" s="596"/>
      <c r="AM7" s="596">
        <v>196</v>
      </c>
      <c r="AN7" s="596"/>
      <c r="AO7" s="596"/>
      <c r="AP7" s="596"/>
      <c r="AQ7" s="596">
        <v>1817</v>
      </c>
      <c r="AR7" s="596"/>
      <c r="AS7" s="596"/>
      <c r="AT7" s="596"/>
      <c r="AU7" s="596"/>
      <c r="AV7" s="596"/>
      <c r="AW7" s="596">
        <v>278</v>
      </c>
      <c r="AX7" s="596"/>
      <c r="AY7" s="596"/>
      <c r="AZ7" s="596"/>
      <c r="BA7" s="596">
        <v>19941</v>
      </c>
      <c r="BB7" s="596"/>
      <c r="BC7" s="596"/>
      <c r="BD7" s="596"/>
      <c r="BE7" s="601">
        <v>67405</v>
      </c>
      <c r="BF7" s="601"/>
      <c r="BG7" s="601"/>
      <c r="BH7" s="602"/>
      <c r="BI7" s="603"/>
      <c r="BJ7" s="378"/>
      <c r="BK7" s="378"/>
      <c r="BL7" s="378"/>
      <c r="BM7" s="56" t="s">
        <v>264</v>
      </c>
      <c r="BN7" s="57" t="s">
        <v>267</v>
      </c>
      <c r="BO7" s="378"/>
      <c r="BP7" s="378"/>
      <c r="BS7" s="58"/>
    </row>
    <row r="8" spans="1:71" ht="21" customHeight="1" x14ac:dyDescent="0.15">
      <c r="A8" s="378"/>
      <c r="B8" s="378"/>
      <c r="C8" s="378"/>
      <c r="D8" s="378"/>
      <c r="E8" s="604" t="s">
        <v>268</v>
      </c>
      <c r="F8" s="604"/>
      <c r="G8" s="604"/>
      <c r="H8" s="605"/>
      <c r="I8" s="605"/>
      <c r="J8" s="119"/>
      <c r="K8" s="594">
        <v>2292</v>
      </c>
      <c r="L8" s="595"/>
      <c r="M8" s="595"/>
      <c r="N8" s="595"/>
      <c r="O8" s="595"/>
      <c r="P8" s="595">
        <v>303</v>
      </c>
      <c r="Q8" s="595"/>
      <c r="R8" s="595"/>
      <c r="S8" s="595"/>
      <c r="T8" s="595">
        <v>1397</v>
      </c>
      <c r="U8" s="595"/>
      <c r="V8" s="595"/>
      <c r="W8" s="595"/>
      <c r="X8" s="595"/>
      <c r="Y8" s="596">
        <v>142</v>
      </c>
      <c r="Z8" s="596"/>
      <c r="AA8" s="596"/>
      <c r="AB8" s="596"/>
      <c r="AC8" s="596">
        <v>396</v>
      </c>
      <c r="AD8" s="596"/>
      <c r="AE8" s="596"/>
      <c r="AF8" s="596"/>
      <c r="AG8" s="596"/>
      <c r="AH8" s="118"/>
      <c r="AI8" s="596">
        <v>1</v>
      </c>
      <c r="AJ8" s="596"/>
      <c r="AK8" s="596"/>
      <c r="AL8" s="596"/>
      <c r="AM8" s="596">
        <v>195</v>
      </c>
      <c r="AN8" s="596"/>
      <c r="AO8" s="596"/>
      <c r="AP8" s="596"/>
      <c r="AQ8" s="596">
        <v>1815</v>
      </c>
      <c r="AR8" s="596"/>
      <c r="AS8" s="596"/>
      <c r="AT8" s="596"/>
      <c r="AU8" s="596"/>
      <c r="AV8" s="596"/>
      <c r="AW8" s="596">
        <v>281</v>
      </c>
      <c r="AX8" s="596"/>
      <c r="AY8" s="596"/>
      <c r="AZ8" s="596"/>
      <c r="BA8" s="596">
        <v>20338</v>
      </c>
      <c r="BB8" s="596"/>
      <c r="BC8" s="596"/>
      <c r="BD8" s="596"/>
      <c r="BE8" s="601">
        <v>67405</v>
      </c>
      <c r="BF8" s="601"/>
      <c r="BG8" s="601"/>
      <c r="BH8" s="602"/>
      <c r="BI8" s="603"/>
      <c r="BJ8" s="378"/>
      <c r="BK8" s="378"/>
      <c r="BL8" s="378"/>
      <c r="BM8" s="56" t="s">
        <v>264</v>
      </c>
      <c r="BN8" s="57" t="s">
        <v>269</v>
      </c>
      <c r="BO8" s="378"/>
      <c r="BP8" s="378"/>
      <c r="BS8" s="58"/>
    </row>
    <row r="9" spans="1:71" s="26" customFormat="1" ht="21" customHeight="1" x14ac:dyDescent="0.15">
      <c r="A9" s="598"/>
      <c r="B9" s="598"/>
      <c r="C9" s="598"/>
      <c r="D9" s="598"/>
      <c r="E9" s="591" t="s">
        <v>270</v>
      </c>
      <c r="F9" s="584"/>
      <c r="G9" s="584"/>
      <c r="H9" s="584"/>
      <c r="I9" s="584"/>
      <c r="J9" s="87"/>
      <c r="K9" s="585">
        <v>2288</v>
      </c>
      <c r="L9" s="586"/>
      <c r="M9" s="586"/>
      <c r="N9" s="586"/>
      <c r="O9" s="586"/>
      <c r="P9" s="586">
        <v>358</v>
      </c>
      <c r="Q9" s="586"/>
      <c r="R9" s="586"/>
      <c r="S9" s="586"/>
      <c r="T9" s="586">
        <v>1395</v>
      </c>
      <c r="U9" s="587"/>
      <c r="V9" s="587"/>
      <c r="W9" s="587"/>
      <c r="X9" s="587"/>
      <c r="Y9" s="587">
        <v>142</v>
      </c>
      <c r="Z9" s="587"/>
      <c r="AA9" s="587"/>
      <c r="AB9" s="587"/>
      <c r="AC9" s="587">
        <v>393</v>
      </c>
      <c r="AD9" s="587"/>
      <c r="AE9" s="587"/>
      <c r="AF9" s="587"/>
      <c r="AG9" s="587"/>
      <c r="AH9" s="121"/>
      <c r="AI9" s="587">
        <v>1</v>
      </c>
      <c r="AJ9" s="587"/>
      <c r="AK9" s="587"/>
      <c r="AL9" s="587"/>
      <c r="AM9" s="587">
        <v>194</v>
      </c>
      <c r="AN9" s="587"/>
      <c r="AO9" s="587"/>
      <c r="AP9" s="587"/>
      <c r="AQ9" s="587">
        <v>1811</v>
      </c>
      <c r="AR9" s="587"/>
      <c r="AS9" s="587"/>
      <c r="AT9" s="587"/>
      <c r="AU9" s="587"/>
      <c r="AV9" s="587"/>
      <c r="AW9" s="587">
        <v>282</v>
      </c>
      <c r="AX9" s="587"/>
      <c r="AY9" s="587"/>
      <c r="AZ9" s="587"/>
      <c r="BA9" s="587">
        <v>20388</v>
      </c>
      <c r="BB9" s="587"/>
      <c r="BC9" s="587"/>
      <c r="BD9" s="587"/>
      <c r="BE9" s="599">
        <v>67162</v>
      </c>
      <c r="BF9" s="599"/>
      <c r="BG9" s="599"/>
      <c r="BH9" s="600"/>
      <c r="BI9" s="597"/>
      <c r="BJ9" s="598"/>
      <c r="BK9" s="598"/>
      <c r="BL9" s="598"/>
      <c r="BM9" s="59" t="s">
        <v>32</v>
      </c>
      <c r="BN9" s="60" t="s">
        <v>34</v>
      </c>
      <c r="BO9" s="598"/>
      <c r="BP9" s="598"/>
      <c r="BS9" s="61"/>
    </row>
    <row r="10" spans="1:71" ht="21" customHeight="1" x14ac:dyDescent="0.15">
      <c r="A10" s="378"/>
      <c r="B10" s="626"/>
      <c r="C10" s="626"/>
      <c r="D10" s="626"/>
      <c r="E10" s="626"/>
      <c r="F10" s="634"/>
      <c r="G10" s="634"/>
      <c r="H10" s="634"/>
      <c r="I10" s="83"/>
      <c r="J10" s="83"/>
      <c r="K10" s="594"/>
      <c r="L10" s="595"/>
      <c r="M10" s="595"/>
      <c r="N10" s="595"/>
      <c r="O10" s="595"/>
      <c r="P10" s="595"/>
      <c r="Q10" s="595"/>
      <c r="R10" s="595"/>
      <c r="S10" s="595"/>
      <c r="T10" s="595"/>
      <c r="U10" s="596"/>
      <c r="V10" s="596"/>
      <c r="W10" s="596"/>
      <c r="X10" s="596"/>
      <c r="Y10" s="596"/>
      <c r="Z10" s="596"/>
      <c r="AA10" s="596"/>
      <c r="AB10" s="596"/>
      <c r="AC10" s="596"/>
      <c r="AD10" s="596"/>
      <c r="AE10" s="596"/>
      <c r="AF10" s="596"/>
      <c r="AG10" s="596"/>
      <c r="AH10" s="118"/>
      <c r="AI10" s="596"/>
      <c r="AJ10" s="596"/>
      <c r="AK10" s="596"/>
      <c r="AL10" s="596"/>
      <c r="AM10" s="596"/>
      <c r="AN10" s="596"/>
      <c r="AO10" s="596"/>
      <c r="AP10" s="596"/>
      <c r="AQ10" s="596"/>
      <c r="AR10" s="596"/>
      <c r="AS10" s="596"/>
      <c r="AT10" s="596"/>
      <c r="AU10" s="596"/>
      <c r="AV10" s="596"/>
      <c r="AW10" s="596"/>
      <c r="AX10" s="596"/>
      <c r="AY10" s="596"/>
      <c r="AZ10" s="596"/>
      <c r="BA10" s="601"/>
      <c r="BB10" s="601"/>
      <c r="BC10" s="601"/>
      <c r="BD10" s="601"/>
      <c r="BE10" s="601"/>
      <c r="BF10" s="601"/>
      <c r="BG10" s="601"/>
      <c r="BH10" s="601"/>
      <c r="BI10" s="603"/>
      <c r="BJ10" s="626"/>
      <c r="BK10" s="626"/>
      <c r="BL10" s="626"/>
      <c r="BM10" s="626"/>
      <c r="BN10" s="626"/>
      <c r="BO10" s="626"/>
      <c r="BP10" s="25"/>
    </row>
    <row r="11" spans="1:71" ht="21" customHeight="1" x14ac:dyDescent="0.15">
      <c r="A11" s="592" t="s">
        <v>128</v>
      </c>
      <c r="B11" s="592"/>
      <c r="C11" s="592"/>
      <c r="D11" s="592"/>
      <c r="E11" s="592"/>
      <c r="F11" s="593"/>
      <c r="G11" s="593"/>
      <c r="H11" s="593"/>
      <c r="I11" s="593"/>
      <c r="J11" s="593"/>
      <c r="K11" s="594">
        <v>13</v>
      </c>
      <c r="L11" s="595"/>
      <c r="M11" s="595"/>
      <c r="N11" s="595"/>
      <c r="O11" s="595"/>
      <c r="P11" s="595">
        <v>1</v>
      </c>
      <c r="Q11" s="595"/>
      <c r="R11" s="595"/>
      <c r="S11" s="595"/>
      <c r="T11" s="595">
        <v>11</v>
      </c>
      <c r="U11" s="596"/>
      <c r="V11" s="596"/>
      <c r="W11" s="596"/>
      <c r="X11" s="596"/>
      <c r="Y11" s="532" t="s">
        <v>0</v>
      </c>
      <c r="Z11" s="532"/>
      <c r="AA11" s="532"/>
      <c r="AB11" s="532"/>
      <c r="AC11" s="596">
        <v>1</v>
      </c>
      <c r="AD11" s="596"/>
      <c r="AE11" s="596"/>
      <c r="AF11" s="596"/>
      <c r="AG11" s="596"/>
      <c r="AH11" s="118"/>
      <c r="AI11" s="532" t="s">
        <v>0</v>
      </c>
      <c r="AJ11" s="532"/>
      <c r="AK11" s="532"/>
      <c r="AL11" s="532"/>
      <c r="AM11" s="596">
        <v>3</v>
      </c>
      <c r="AN11" s="596"/>
      <c r="AO11" s="596"/>
      <c r="AP11" s="596"/>
      <c r="AQ11" s="596">
        <v>10</v>
      </c>
      <c r="AR11" s="596"/>
      <c r="AS11" s="596"/>
      <c r="AT11" s="596"/>
      <c r="AU11" s="596"/>
      <c r="AV11" s="596"/>
      <c r="AW11" s="532" t="s">
        <v>0</v>
      </c>
      <c r="AX11" s="532"/>
      <c r="AY11" s="532"/>
      <c r="AZ11" s="532"/>
      <c r="BA11" s="573">
        <v>12</v>
      </c>
      <c r="BB11" s="573"/>
      <c r="BC11" s="573"/>
      <c r="BD11" s="573"/>
      <c r="BE11" s="601">
        <v>459</v>
      </c>
      <c r="BF11" s="601"/>
      <c r="BG11" s="601"/>
      <c r="BH11" s="602"/>
      <c r="BI11" s="606" t="s">
        <v>128</v>
      </c>
      <c r="BJ11" s="592"/>
      <c r="BK11" s="592"/>
      <c r="BL11" s="592"/>
      <c r="BM11" s="592"/>
      <c r="BN11" s="592"/>
      <c r="BO11" s="592"/>
      <c r="BP11" s="592"/>
    </row>
    <row r="12" spans="1:71" ht="21" customHeight="1" x14ac:dyDescent="0.15">
      <c r="A12" s="592" t="s">
        <v>99</v>
      </c>
      <c r="B12" s="592"/>
      <c r="C12" s="592"/>
      <c r="D12" s="592"/>
      <c r="E12" s="592"/>
      <c r="F12" s="593"/>
      <c r="G12" s="593"/>
      <c r="H12" s="593"/>
      <c r="I12" s="593"/>
      <c r="J12" s="593"/>
      <c r="K12" s="594">
        <v>741</v>
      </c>
      <c r="L12" s="595"/>
      <c r="M12" s="595"/>
      <c r="N12" s="595"/>
      <c r="O12" s="595"/>
      <c r="P12" s="595">
        <v>50</v>
      </c>
      <c r="Q12" s="595"/>
      <c r="R12" s="595"/>
      <c r="S12" s="595"/>
      <c r="T12" s="595">
        <v>452</v>
      </c>
      <c r="U12" s="596"/>
      <c r="V12" s="596"/>
      <c r="W12" s="596"/>
      <c r="X12" s="596"/>
      <c r="Y12" s="532">
        <v>69</v>
      </c>
      <c r="Z12" s="532"/>
      <c r="AA12" s="532"/>
      <c r="AB12" s="532"/>
      <c r="AC12" s="596">
        <v>170</v>
      </c>
      <c r="AD12" s="596"/>
      <c r="AE12" s="596"/>
      <c r="AF12" s="596"/>
      <c r="AG12" s="596"/>
      <c r="AH12" s="118"/>
      <c r="AI12" s="532" t="s">
        <v>0</v>
      </c>
      <c r="AJ12" s="532"/>
      <c r="AK12" s="532"/>
      <c r="AL12" s="532"/>
      <c r="AM12" s="596">
        <v>51</v>
      </c>
      <c r="AN12" s="596"/>
      <c r="AO12" s="596"/>
      <c r="AP12" s="596"/>
      <c r="AQ12" s="596">
        <v>681</v>
      </c>
      <c r="AR12" s="596"/>
      <c r="AS12" s="596"/>
      <c r="AT12" s="596"/>
      <c r="AU12" s="596"/>
      <c r="AV12" s="596"/>
      <c r="AW12" s="532">
        <v>9</v>
      </c>
      <c r="AX12" s="532"/>
      <c r="AY12" s="532"/>
      <c r="AZ12" s="532"/>
      <c r="BA12" s="573">
        <v>2562</v>
      </c>
      <c r="BB12" s="573"/>
      <c r="BC12" s="573"/>
      <c r="BD12" s="573"/>
      <c r="BE12" s="601">
        <v>23265</v>
      </c>
      <c r="BF12" s="601"/>
      <c r="BG12" s="601"/>
      <c r="BH12" s="602"/>
      <c r="BI12" s="606" t="s">
        <v>99</v>
      </c>
      <c r="BJ12" s="592"/>
      <c r="BK12" s="592"/>
      <c r="BL12" s="592"/>
      <c r="BM12" s="592"/>
      <c r="BN12" s="592"/>
      <c r="BO12" s="592"/>
      <c r="BP12" s="592"/>
    </row>
    <row r="13" spans="1:71" ht="21" customHeight="1" x14ac:dyDescent="0.15">
      <c r="A13" s="592"/>
      <c r="B13" s="592"/>
      <c r="C13" s="592"/>
      <c r="D13" s="592"/>
      <c r="E13" s="592"/>
      <c r="F13" s="593"/>
      <c r="G13" s="593"/>
      <c r="H13" s="593"/>
      <c r="I13" s="593"/>
      <c r="J13" s="593"/>
      <c r="K13" s="594"/>
      <c r="L13" s="595"/>
      <c r="M13" s="595"/>
      <c r="N13" s="595"/>
      <c r="O13" s="595"/>
      <c r="P13" s="595"/>
      <c r="Q13" s="595"/>
      <c r="R13" s="595"/>
      <c r="S13" s="595"/>
      <c r="T13" s="595"/>
      <c r="U13" s="596"/>
      <c r="V13" s="596"/>
      <c r="W13" s="596"/>
      <c r="X13" s="596"/>
      <c r="Y13" s="532"/>
      <c r="Z13" s="532"/>
      <c r="AA13" s="532"/>
      <c r="AB13" s="532"/>
      <c r="AC13" s="596"/>
      <c r="AD13" s="596"/>
      <c r="AE13" s="596"/>
      <c r="AF13" s="596"/>
      <c r="AG13" s="596"/>
      <c r="AH13" s="118"/>
      <c r="AI13" s="532"/>
      <c r="AJ13" s="532"/>
      <c r="AK13" s="532"/>
      <c r="AL13" s="532"/>
      <c r="AM13" s="596"/>
      <c r="AN13" s="596"/>
      <c r="AO13" s="596"/>
      <c r="AP13" s="596"/>
      <c r="AQ13" s="596"/>
      <c r="AR13" s="596"/>
      <c r="AS13" s="596"/>
      <c r="AT13" s="596"/>
      <c r="AU13" s="596"/>
      <c r="AV13" s="596"/>
      <c r="AW13" s="532"/>
      <c r="AX13" s="532"/>
      <c r="AY13" s="532"/>
      <c r="AZ13" s="532"/>
      <c r="BA13" s="573"/>
      <c r="BB13" s="573"/>
      <c r="BC13" s="573"/>
      <c r="BD13" s="573"/>
      <c r="BE13" s="601"/>
      <c r="BF13" s="601"/>
      <c r="BG13" s="601"/>
      <c r="BH13" s="602"/>
      <c r="BI13" s="606"/>
      <c r="BJ13" s="607"/>
      <c r="BK13" s="607"/>
      <c r="BL13" s="607"/>
      <c r="BM13" s="607"/>
      <c r="BN13" s="607"/>
      <c r="BO13" s="607"/>
      <c r="BP13" s="62"/>
    </row>
    <row r="14" spans="1:71" ht="21" customHeight="1" x14ac:dyDescent="0.15">
      <c r="A14" s="592" t="s">
        <v>161</v>
      </c>
      <c r="B14" s="592"/>
      <c r="C14" s="592"/>
      <c r="D14" s="592"/>
      <c r="E14" s="592"/>
      <c r="F14" s="593"/>
      <c r="G14" s="593"/>
      <c r="H14" s="593"/>
      <c r="I14" s="593"/>
      <c r="J14" s="593"/>
      <c r="K14" s="594">
        <v>467</v>
      </c>
      <c r="L14" s="595"/>
      <c r="M14" s="595"/>
      <c r="N14" s="595"/>
      <c r="O14" s="595"/>
      <c r="P14" s="595">
        <v>2</v>
      </c>
      <c r="Q14" s="595"/>
      <c r="R14" s="595"/>
      <c r="S14" s="595"/>
      <c r="T14" s="595">
        <v>386</v>
      </c>
      <c r="U14" s="596"/>
      <c r="V14" s="596"/>
      <c r="W14" s="596"/>
      <c r="X14" s="596"/>
      <c r="Y14" s="532">
        <v>1</v>
      </c>
      <c r="Z14" s="532"/>
      <c r="AA14" s="532"/>
      <c r="AB14" s="532"/>
      <c r="AC14" s="596">
        <v>78</v>
      </c>
      <c r="AD14" s="596"/>
      <c r="AE14" s="596"/>
      <c r="AF14" s="596"/>
      <c r="AG14" s="596"/>
      <c r="AH14" s="118"/>
      <c r="AI14" s="532" t="s">
        <v>0</v>
      </c>
      <c r="AJ14" s="532"/>
      <c r="AK14" s="532"/>
      <c r="AL14" s="532"/>
      <c r="AM14" s="596">
        <v>51</v>
      </c>
      <c r="AN14" s="596"/>
      <c r="AO14" s="596"/>
      <c r="AP14" s="596"/>
      <c r="AQ14" s="596">
        <v>414</v>
      </c>
      <c r="AR14" s="596"/>
      <c r="AS14" s="596"/>
      <c r="AT14" s="596"/>
      <c r="AU14" s="596"/>
      <c r="AV14" s="596"/>
      <c r="AW14" s="532">
        <v>2</v>
      </c>
      <c r="AX14" s="532"/>
      <c r="AY14" s="532"/>
      <c r="AZ14" s="532"/>
      <c r="BA14" s="573">
        <v>97</v>
      </c>
      <c r="BB14" s="573"/>
      <c r="BC14" s="573"/>
      <c r="BD14" s="573"/>
      <c r="BE14" s="601">
        <v>19464</v>
      </c>
      <c r="BF14" s="601"/>
      <c r="BG14" s="601"/>
      <c r="BH14" s="602"/>
      <c r="BI14" s="606" t="s">
        <v>161</v>
      </c>
      <c r="BJ14" s="592"/>
      <c r="BK14" s="592"/>
      <c r="BL14" s="592"/>
      <c r="BM14" s="592"/>
      <c r="BN14" s="592"/>
      <c r="BO14" s="592"/>
      <c r="BP14" s="592"/>
    </row>
    <row r="15" spans="1:71" ht="21" customHeight="1" x14ac:dyDescent="0.15">
      <c r="A15" s="592"/>
      <c r="B15" s="592"/>
      <c r="C15" s="592"/>
      <c r="D15" s="592"/>
      <c r="E15" s="592"/>
      <c r="F15" s="593"/>
      <c r="G15" s="593"/>
      <c r="H15" s="593"/>
      <c r="I15" s="593"/>
      <c r="J15" s="593"/>
      <c r="K15" s="594"/>
      <c r="L15" s="595"/>
      <c r="M15" s="595"/>
      <c r="N15" s="595"/>
      <c r="O15" s="595"/>
      <c r="P15" s="595"/>
      <c r="Q15" s="595"/>
      <c r="R15" s="595"/>
      <c r="S15" s="595"/>
      <c r="T15" s="84"/>
      <c r="U15" s="131"/>
      <c r="V15" s="131"/>
      <c r="W15" s="131"/>
      <c r="X15" s="131"/>
      <c r="Y15" s="532"/>
      <c r="Z15" s="532"/>
      <c r="AA15" s="532"/>
      <c r="AB15" s="532"/>
      <c r="AC15" s="596"/>
      <c r="AD15" s="596"/>
      <c r="AE15" s="596"/>
      <c r="AF15" s="596"/>
      <c r="AG15" s="596"/>
      <c r="AH15" s="118"/>
      <c r="AI15" s="532"/>
      <c r="AJ15" s="532"/>
      <c r="AK15" s="532"/>
      <c r="AL15" s="532"/>
      <c r="AM15" s="596"/>
      <c r="AN15" s="596"/>
      <c r="AO15" s="596"/>
      <c r="AP15" s="596"/>
      <c r="AQ15" s="596"/>
      <c r="AR15" s="596"/>
      <c r="AS15" s="596"/>
      <c r="AT15" s="596"/>
      <c r="AU15" s="596"/>
      <c r="AV15" s="596"/>
      <c r="AW15" s="532"/>
      <c r="AX15" s="532"/>
      <c r="AY15" s="532"/>
      <c r="AZ15" s="532"/>
      <c r="BA15" s="573"/>
      <c r="BB15" s="573"/>
      <c r="BC15" s="573"/>
      <c r="BD15" s="573"/>
      <c r="BE15" s="601"/>
      <c r="BF15" s="601"/>
      <c r="BG15" s="601"/>
      <c r="BH15" s="602"/>
      <c r="BI15" s="606"/>
      <c r="BJ15" s="607"/>
      <c r="BK15" s="607"/>
      <c r="BL15" s="607"/>
      <c r="BM15" s="607"/>
      <c r="BN15" s="607"/>
      <c r="BO15" s="607"/>
      <c r="BP15" s="62"/>
    </row>
    <row r="16" spans="1:71" ht="21" customHeight="1" x14ac:dyDescent="0.15">
      <c r="A16" s="592" t="s">
        <v>129</v>
      </c>
      <c r="B16" s="592"/>
      <c r="C16" s="592"/>
      <c r="D16" s="592"/>
      <c r="E16" s="592"/>
      <c r="F16" s="593"/>
      <c r="G16" s="593"/>
      <c r="H16" s="593"/>
      <c r="I16" s="593"/>
      <c r="J16" s="593"/>
      <c r="K16" s="594">
        <v>326</v>
      </c>
      <c r="L16" s="595"/>
      <c r="M16" s="595"/>
      <c r="N16" s="595"/>
      <c r="O16" s="595"/>
      <c r="P16" s="595">
        <v>49</v>
      </c>
      <c r="Q16" s="595"/>
      <c r="R16" s="595"/>
      <c r="S16" s="595"/>
      <c r="T16" s="595">
        <v>241</v>
      </c>
      <c r="U16" s="596"/>
      <c r="V16" s="596"/>
      <c r="W16" s="596"/>
      <c r="X16" s="596"/>
      <c r="Y16" s="532">
        <v>11</v>
      </c>
      <c r="Z16" s="532"/>
      <c r="AA16" s="532"/>
      <c r="AB16" s="532"/>
      <c r="AC16" s="596">
        <v>25</v>
      </c>
      <c r="AD16" s="596"/>
      <c r="AE16" s="596"/>
      <c r="AF16" s="596"/>
      <c r="AG16" s="596"/>
      <c r="AH16" s="118"/>
      <c r="AI16" s="532" t="s">
        <v>0</v>
      </c>
      <c r="AJ16" s="532"/>
      <c r="AK16" s="532"/>
      <c r="AL16" s="532"/>
      <c r="AM16" s="596">
        <v>7</v>
      </c>
      <c r="AN16" s="596"/>
      <c r="AO16" s="596"/>
      <c r="AP16" s="596"/>
      <c r="AQ16" s="596">
        <v>319</v>
      </c>
      <c r="AR16" s="596"/>
      <c r="AS16" s="596"/>
      <c r="AT16" s="596"/>
      <c r="AU16" s="596"/>
      <c r="AV16" s="596"/>
      <c r="AW16" s="532" t="s">
        <v>0</v>
      </c>
      <c r="AX16" s="532"/>
      <c r="AY16" s="532"/>
      <c r="AZ16" s="532"/>
      <c r="BA16" s="573">
        <v>1315</v>
      </c>
      <c r="BB16" s="573"/>
      <c r="BC16" s="573"/>
      <c r="BD16" s="573"/>
      <c r="BE16" s="601">
        <v>8579</v>
      </c>
      <c r="BF16" s="601"/>
      <c r="BG16" s="601"/>
      <c r="BH16" s="602"/>
      <c r="BI16" s="606" t="s">
        <v>129</v>
      </c>
      <c r="BJ16" s="592"/>
      <c r="BK16" s="592"/>
      <c r="BL16" s="592"/>
      <c r="BM16" s="592"/>
      <c r="BN16" s="592"/>
      <c r="BO16" s="592"/>
      <c r="BP16" s="592"/>
    </row>
    <row r="17" spans="1:74" ht="21" customHeight="1" x14ac:dyDescent="0.15">
      <c r="A17" s="592" t="s">
        <v>130</v>
      </c>
      <c r="B17" s="592"/>
      <c r="C17" s="592"/>
      <c r="D17" s="592"/>
      <c r="E17" s="592"/>
      <c r="F17" s="593"/>
      <c r="G17" s="593"/>
      <c r="H17" s="593"/>
      <c r="I17" s="593"/>
      <c r="J17" s="593"/>
      <c r="K17" s="594">
        <v>111</v>
      </c>
      <c r="L17" s="595"/>
      <c r="M17" s="595"/>
      <c r="N17" s="595"/>
      <c r="O17" s="595"/>
      <c r="P17" s="595">
        <v>14</v>
      </c>
      <c r="Q17" s="595"/>
      <c r="R17" s="595"/>
      <c r="S17" s="595"/>
      <c r="T17" s="595">
        <v>83</v>
      </c>
      <c r="U17" s="596"/>
      <c r="V17" s="596"/>
      <c r="W17" s="596"/>
      <c r="X17" s="596"/>
      <c r="Y17" s="532">
        <v>5</v>
      </c>
      <c r="Z17" s="532"/>
      <c r="AA17" s="532"/>
      <c r="AB17" s="532"/>
      <c r="AC17" s="596">
        <v>9</v>
      </c>
      <c r="AD17" s="596"/>
      <c r="AE17" s="596"/>
      <c r="AF17" s="596"/>
      <c r="AG17" s="596"/>
      <c r="AH17" s="118"/>
      <c r="AI17" s="532" t="s">
        <v>0</v>
      </c>
      <c r="AJ17" s="532"/>
      <c r="AK17" s="532"/>
      <c r="AL17" s="532"/>
      <c r="AM17" s="596">
        <v>34</v>
      </c>
      <c r="AN17" s="596"/>
      <c r="AO17" s="596"/>
      <c r="AP17" s="596"/>
      <c r="AQ17" s="596">
        <v>77</v>
      </c>
      <c r="AR17" s="596"/>
      <c r="AS17" s="596"/>
      <c r="AT17" s="596"/>
      <c r="AU17" s="596"/>
      <c r="AV17" s="596"/>
      <c r="AW17" s="532" t="s">
        <v>0</v>
      </c>
      <c r="AX17" s="532"/>
      <c r="AY17" s="532"/>
      <c r="AZ17" s="532"/>
      <c r="BA17" s="573">
        <v>505</v>
      </c>
      <c r="BB17" s="573"/>
      <c r="BC17" s="573"/>
      <c r="BD17" s="573"/>
      <c r="BE17" s="601">
        <v>3933</v>
      </c>
      <c r="BF17" s="601"/>
      <c r="BG17" s="601"/>
      <c r="BH17" s="602"/>
      <c r="BI17" s="606" t="s">
        <v>130</v>
      </c>
      <c r="BJ17" s="592"/>
      <c r="BK17" s="592"/>
      <c r="BL17" s="592"/>
      <c r="BM17" s="592"/>
      <c r="BN17" s="592"/>
      <c r="BO17" s="592"/>
      <c r="BP17" s="592"/>
    </row>
    <row r="18" spans="1:74" ht="21" customHeight="1" x14ac:dyDescent="0.15">
      <c r="A18" s="592" t="s">
        <v>131</v>
      </c>
      <c r="B18" s="592"/>
      <c r="C18" s="592"/>
      <c r="D18" s="592"/>
      <c r="E18" s="592"/>
      <c r="F18" s="593"/>
      <c r="G18" s="593"/>
      <c r="H18" s="593"/>
      <c r="I18" s="593"/>
      <c r="J18" s="593"/>
      <c r="K18" s="594">
        <v>108</v>
      </c>
      <c r="L18" s="595"/>
      <c r="M18" s="595"/>
      <c r="N18" s="595"/>
      <c r="O18" s="595"/>
      <c r="P18" s="595">
        <v>14</v>
      </c>
      <c r="Q18" s="595"/>
      <c r="R18" s="595"/>
      <c r="S18" s="595"/>
      <c r="T18" s="595">
        <v>52</v>
      </c>
      <c r="U18" s="596"/>
      <c r="V18" s="596"/>
      <c r="W18" s="596"/>
      <c r="X18" s="596"/>
      <c r="Y18" s="532">
        <v>19</v>
      </c>
      <c r="Z18" s="532"/>
      <c r="AA18" s="532"/>
      <c r="AB18" s="532"/>
      <c r="AC18" s="596">
        <v>23</v>
      </c>
      <c r="AD18" s="596"/>
      <c r="AE18" s="596"/>
      <c r="AF18" s="596"/>
      <c r="AG18" s="596"/>
      <c r="AH18" s="118"/>
      <c r="AI18" s="532" t="s">
        <v>0</v>
      </c>
      <c r="AJ18" s="532"/>
      <c r="AK18" s="532"/>
      <c r="AL18" s="532"/>
      <c r="AM18" s="596">
        <v>2</v>
      </c>
      <c r="AN18" s="596"/>
      <c r="AO18" s="596"/>
      <c r="AP18" s="596"/>
      <c r="AQ18" s="596">
        <v>82</v>
      </c>
      <c r="AR18" s="596"/>
      <c r="AS18" s="596"/>
      <c r="AT18" s="596"/>
      <c r="AU18" s="596"/>
      <c r="AV18" s="596"/>
      <c r="AW18" s="532">
        <v>24</v>
      </c>
      <c r="AX18" s="532"/>
      <c r="AY18" s="532"/>
      <c r="AZ18" s="532"/>
      <c r="BA18" s="573">
        <v>1700</v>
      </c>
      <c r="BB18" s="573"/>
      <c r="BC18" s="573"/>
      <c r="BD18" s="573"/>
      <c r="BE18" s="601">
        <v>2390</v>
      </c>
      <c r="BF18" s="601"/>
      <c r="BG18" s="601"/>
      <c r="BH18" s="602"/>
      <c r="BI18" s="606" t="s">
        <v>131</v>
      </c>
      <c r="BJ18" s="592"/>
      <c r="BK18" s="592"/>
      <c r="BL18" s="592"/>
      <c r="BM18" s="592"/>
      <c r="BN18" s="592"/>
      <c r="BO18" s="592"/>
      <c r="BP18" s="592"/>
    </row>
    <row r="19" spans="1:74" ht="21" customHeight="1" x14ac:dyDescent="0.15">
      <c r="A19" s="592"/>
      <c r="B19" s="592"/>
      <c r="C19" s="592"/>
      <c r="D19" s="592"/>
      <c r="E19" s="592"/>
      <c r="F19" s="593"/>
      <c r="G19" s="593"/>
      <c r="H19" s="593"/>
      <c r="I19" s="593"/>
      <c r="J19" s="593"/>
      <c r="K19" s="594"/>
      <c r="L19" s="595"/>
      <c r="M19" s="595"/>
      <c r="N19" s="595"/>
      <c r="O19" s="595"/>
      <c r="P19" s="595"/>
      <c r="Q19" s="595"/>
      <c r="R19" s="595"/>
      <c r="S19" s="595"/>
      <c r="T19" s="595"/>
      <c r="U19" s="596"/>
      <c r="V19" s="596"/>
      <c r="W19" s="596"/>
      <c r="X19" s="596"/>
      <c r="Y19" s="532"/>
      <c r="Z19" s="532"/>
      <c r="AA19" s="532"/>
      <c r="AB19" s="532"/>
      <c r="AC19" s="596"/>
      <c r="AD19" s="596"/>
      <c r="AE19" s="596"/>
      <c r="AF19" s="596"/>
      <c r="AG19" s="596"/>
      <c r="AH19" s="118"/>
      <c r="AI19" s="532"/>
      <c r="AJ19" s="532"/>
      <c r="AK19" s="532"/>
      <c r="AL19" s="532"/>
      <c r="AM19" s="596"/>
      <c r="AN19" s="596"/>
      <c r="AO19" s="596"/>
      <c r="AP19" s="596"/>
      <c r="AQ19" s="596"/>
      <c r="AR19" s="596"/>
      <c r="AS19" s="596"/>
      <c r="AT19" s="596"/>
      <c r="AU19" s="596"/>
      <c r="AV19" s="596"/>
      <c r="AW19" s="532"/>
      <c r="AX19" s="532"/>
      <c r="AY19" s="532"/>
      <c r="AZ19" s="532"/>
      <c r="BA19" s="573"/>
      <c r="BB19" s="573"/>
      <c r="BC19" s="573"/>
      <c r="BD19" s="573"/>
      <c r="BE19" s="601"/>
      <c r="BF19" s="601"/>
      <c r="BG19" s="601"/>
      <c r="BH19" s="602"/>
      <c r="BI19" s="606"/>
      <c r="BJ19" s="607"/>
      <c r="BK19" s="607"/>
      <c r="BL19" s="607"/>
      <c r="BM19" s="607"/>
      <c r="BN19" s="607"/>
      <c r="BO19" s="607"/>
      <c r="BP19" s="62"/>
    </row>
    <row r="20" spans="1:74" ht="21" customHeight="1" x14ac:dyDescent="0.15">
      <c r="A20" s="592" t="s">
        <v>132</v>
      </c>
      <c r="B20" s="592"/>
      <c r="C20" s="592"/>
      <c r="D20" s="592"/>
      <c r="E20" s="592"/>
      <c r="F20" s="593"/>
      <c r="G20" s="593"/>
      <c r="H20" s="593"/>
      <c r="I20" s="593"/>
      <c r="J20" s="593"/>
      <c r="K20" s="594">
        <v>107</v>
      </c>
      <c r="L20" s="595"/>
      <c r="M20" s="595"/>
      <c r="N20" s="595"/>
      <c r="O20" s="595"/>
      <c r="P20" s="595">
        <v>54</v>
      </c>
      <c r="Q20" s="595"/>
      <c r="R20" s="595"/>
      <c r="S20" s="595"/>
      <c r="T20" s="595">
        <v>22</v>
      </c>
      <c r="U20" s="596"/>
      <c r="V20" s="596"/>
      <c r="W20" s="596"/>
      <c r="X20" s="596"/>
      <c r="Y20" s="532">
        <v>10</v>
      </c>
      <c r="Z20" s="532"/>
      <c r="AA20" s="532"/>
      <c r="AB20" s="532"/>
      <c r="AC20" s="596">
        <v>21</v>
      </c>
      <c r="AD20" s="596"/>
      <c r="AE20" s="596"/>
      <c r="AF20" s="596"/>
      <c r="AG20" s="596"/>
      <c r="AH20" s="118"/>
      <c r="AI20" s="532" t="s">
        <v>0</v>
      </c>
      <c r="AJ20" s="532"/>
      <c r="AK20" s="532"/>
      <c r="AL20" s="532"/>
      <c r="AM20" s="596">
        <v>9</v>
      </c>
      <c r="AN20" s="596"/>
      <c r="AO20" s="596"/>
      <c r="AP20" s="596"/>
      <c r="AQ20" s="596">
        <v>36</v>
      </c>
      <c r="AR20" s="596"/>
      <c r="AS20" s="596"/>
      <c r="AT20" s="596"/>
      <c r="AU20" s="596"/>
      <c r="AV20" s="596"/>
      <c r="AW20" s="532">
        <v>62</v>
      </c>
      <c r="AX20" s="532"/>
      <c r="AY20" s="532"/>
      <c r="AZ20" s="532"/>
      <c r="BA20" s="573">
        <v>3386</v>
      </c>
      <c r="BB20" s="573"/>
      <c r="BC20" s="573"/>
      <c r="BD20" s="573"/>
      <c r="BE20" s="601">
        <v>960</v>
      </c>
      <c r="BF20" s="601"/>
      <c r="BG20" s="601"/>
      <c r="BH20" s="602"/>
      <c r="BI20" s="606" t="s">
        <v>132</v>
      </c>
      <c r="BJ20" s="592"/>
      <c r="BK20" s="592"/>
      <c r="BL20" s="592"/>
      <c r="BM20" s="592"/>
      <c r="BN20" s="592"/>
      <c r="BO20" s="592"/>
      <c r="BP20" s="592"/>
    </row>
    <row r="21" spans="1:74" ht="21" customHeight="1" x14ac:dyDescent="0.15">
      <c r="A21" s="592" t="s">
        <v>133</v>
      </c>
      <c r="B21" s="592"/>
      <c r="C21" s="592"/>
      <c r="D21" s="592"/>
      <c r="E21" s="592"/>
      <c r="F21" s="593"/>
      <c r="G21" s="593"/>
      <c r="H21" s="593"/>
      <c r="I21" s="593"/>
      <c r="J21" s="593"/>
      <c r="K21" s="594">
        <v>273</v>
      </c>
      <c r="L21" s="595"/>
      <c r="M21" s="595"/>
      <c r="N21" s="595"/>
      <c r="O21" s="595"/>
      <c r="P21" s="595">
        <v>105</v>
      </c>
      <c r="Q21" s="595"/>
      <c r="R21" s="595"/>
      <c r="S21" s="595"/>
      <c r="T21" s="595">
        <v>109</v>
      </c>
      <c r="U21" s="596"/>
      <c r="V21" s="596"/>
      <c r="W21" s="596"/>
      <c r="X21" s="596"/>
      <c r="Y21" s="532">
        <v>16</v>
      </c>
      <c r="Z21" s="532"/>
      <c r="AA21" s="532"/>
      <c r="AB21" s="532"/>
      <c r="AC21" s="596">
        <v>43</v>
      </c>
      <c r="AD21" s="596"/>
      <c r="AE21" s="596"/>
      <c r="AF21" s="596"/>
      <c r="AG21" s="596"/>
      <c r="AH21" s="118"/>
      <c r="AI21" s="532">
        <v>1</v>
      </c>
      <c r="AJ21" s="532"/>
      <c r="AK21" s="532"/>
      <c r="AL21" s="532"/>
      <c r="AM21" s="596">
        <v>26</v>
      </c>
      <c r="AN21" s="596"/>
      <c r="AO21" s="596"/>
      <c r="AP21" s="596"/>
      <c r="AQ21" s="596">
        <v>140</v>
      </c>
      <c r="AR21" s="596"/>
      <c r="AS21" s="596"/>
      <c r="AT21" s="596"/>
      <c r="AU21" s="596"/>
      <c r="AV21" s="596"/>
      <c r="AW21" s="532" t="s">
        <v>271</v>
      </c>
      <c r="AX21" s="532"/>
      <c r="AY21" s="532"/>
      <c r="AZ21" s="532"/>
      <c r="BA21" s="573">
        <v>6358</v>
      </c>
      <c r="BB21" s="573"/>
      <c r="BC21" s="573"/>
      <c r="BD21" s="573"/>
      <c r="BE21" s="601">
        <v>4834</v>
      </c>
      <c r="BF21" s="601"/>
      <c r="BG21" s="601"/>
      <c r="BH21" s="602"/>
      <c r="BI21" s="606" t="s">
        <v>133</v>
      </c>
      <c r="BJ21" s="592"/>
      <c r="BK21" s="592"/>
      <c r="BL21" s="592"/>
      <c r="BM21" s="592"/>
      <c r="BN21" s="592"/>
      <c r="BO21" s="592"/>
      <c r="BP21" s="592"/>
    </row>
    <row r="22" spans="1:74" ht="21" customHeight="1" x14ac:dyDescent="0.15">
      <c r="A22" s="592" t="s">
        <v>134</v>
      </c>
      <c r="B22" s="592"/>
      <c r="C22" s="592"/>
      <c r="D22" s="592"/>
      <c r="E22" s="592"/>
      <c r="F22" s="592"/>
      <c r="G22" s="592"/>
      <c r="H22" s="592"/>
      <c r="I22" s="592"/>
      <c r="J22" s="592"/>
      <c r="K22" s="594">
        <v>135</v>
      </c>
      <c r="L22" s="596"/>
      <c r="M22" s="596"/>
      <c r="N22" s="596"/>
      <c r="O22" s="596"/>
      <c r="P22" s="532">
        <v>69</v>
      </c>
      <c r="Q22" s="532"/>
      <c r="R22" s="532"/>
      <c r="S22" s="532"/>
      <c r="T22" s="595">
        <v>36</v>
      </c>
      <c r="U22" s="596"/>
      <c r="V22" s="596"/>
      <c r="W22" s="596"/>
      <c r="X22" s="596"/>
      <c r="Y22" s="532">
        <v>11</v>
      </c>
      <c r="Z22" s="532"/>
      <c r="AA22" s="532"/>
      <c r="AB22" s="532"/>
      <c r="AC22" s="596">
        <v>19</v>
      </c>
      <c r="AD22" s="596"/>
      <c r="AE22" s="596"/>
      <c r="AF22" s="596"/>
      <c r="AG22" s="596"/>
      <c r="AH22" s="118"/>
      <c r="AI22" s="532" t="s">
        <v>0</v>
      </c>
      <c r="AJ22" s="532"/>
      <c r="AK22" s="532"/>
      <c r="AL22" s="532"/>
      <c r="AM22" s="596">
        <v>7</v>
      </c>
      <c r="AN22" s="596"/>
      <c r="AO22" s="596"/>
      <c r="AP22" s="596"/>
      <c r="AQ22" s="596">
        <v>49</v>
      </c>
      <c r="AR22" s="596"/>
      <c r="AS22" s="596"/>
      <c r="AT22" s="596"/>
      <c r="AU22" s="596"/>
      <c r="AV22" s="596"/>
      <c r="AW22" s="532">
        <v>79</v>
      </c>
      <c r="AX22" s="532"/>
      <c r="AY22" s="532"/>
      <c r="AZ22" s="532"/>
      <c r="BA22" s="573">
        <v>4453</v>
      </c>
      <c r="BB22" s="573"/>
      <c r="BC22" s="573"/>
      <c r="BD22" s="573"/>
      <c r="BE22" s="601">
        <v>2360</v>
      </c>
      <c r="BF22" s="601"/>
      <c r="BG22" s="601"/>
      <c r="BH22" s="602"/>
      <c r="BI22" s="606" t="s">
        <v>134</v>
      </c>
      <c r="BJ22" s="592"/>
      <c r="BK22" s="592"/>
      <c r="BL22" s="592"/>
      <c r="BM22" s="592"/>
      <c r="BN22" s="592"/>
      <c r="BO22" s="592"/>
      <c r="BP22" s="592"/>
    </row>
    <row r="23" spans="1:74" ht="21" customHeight="1" x14ac:dyDescent="0.15">
      <c r="A23" s="592" t="s">
        <v>135</v>
      </c>
      <c r="B23" s="592"/>
      <c r="C23" s="592"/>
      <c r="D23" s="592"/>
      <c r="E23" s="592"/>
      <c r="F23" s="592"/>
      <c r="G23" s="592"/>
      <c r="H23" s="592"/>
      <c r="I23" s="592"/>
      <c r="J23" s="592"/>
      <c r="K23" s="594">
        <v>3</v>
      </c>
      <c r="L23" s="596"/>
      <c r="M23" s="596"/>
      <c r="N23" s="596"/>
      <c r="O23" s="596"/>
      <c r="P23" s="532" t="s">
        <v>0</v>
      </c>
      <c r="Q23" s="532"/>
      <c r="R23" s="532"/>
      <c r="S23" s="532"/>
      <c r="T23" s="595">
        <v>1</v>
      </c>
      <c r="U23" s="596"/>
      <c r="V23" s="596"/>
      <c r="W23" s="596"/>
      <c r="X23" s="596"/>
      <c r="Y23" s="532" t="s">
        <v>0</v>
      </c>
      <c r="Z23" s="532"/>
      <c r="AA23" s="532"/>
      <c r="AB23" s="532"/>
      <c r="AC23" s="596">
        <v>2</v>
      </c>
      <c r="AD23" s="596"/>
      <c r="AE23" s="596"/>
      <c r="AF23" s="596"/>
      <c r="AG23" s="596"/>
      <c r="AH23" s="118"/>
      <c r="AI23" s="532" t="s">
        <v>0</v>
      </c>
      <c r="AJ23" s="532"/>
      <c r="AK23" s="532"/>
      <c r="AL23" s="532"/>
      <c r="AM23" s="596">
        <v>1</v>
      </c>
      <c r="AN23" s="596"/>
      <c r="AO23" s="596"/>
      <c r="AP23" s="596"/>
      <c r="AQ23" s="596">
        <v>2</v>
      </c>
      <c r="AR23" s="596"/>
      <c r="AS23" s="596"/>
      <c r="AT23" s="596"/>
      <c r="AU23" s="596"/>
      <c r="AV23" s="596"/>
      <c r="AW23" s="532" t="s">
        <v>0</v>
      </c>
      <c r="AX23" s="532"/>
      <c r="AY23" s="532"/>
      <c r="AZ23" s="532"/>
      <c r="BA23" s="573" t="s">
        <v>0</v>
      </c>
      <c r="BB23" s="573"/>
      <c r="BC23" s="573"/>
      <c r="BD23" s="573"/>
      <c r="BE23" s="601">
        <v>469</v>
      </c>
      <c r="BF23" s="601"/>
      <c r="BG23" s="601"/>
      <c r="BH23" s="602"/>
      <c r="BI23" s="606" t="s">
        <v>135</v>
      </c>
      <c r="BJ23" s="592"/>
      <c r="BK23" s="592"/>
      <c r="BL23" s="592"/>
      <c r="BM23" s="592"/>
      <c r="BN23" s="592"/>
      <c r="BO23" s="592"/>
      <c r="BP23" s="592"/>
    </row>
    <row r="24" spans="1:74" ht="21" customHeight="1" x14ac:dyDescent="0.15">
      <c r="A24" s="592" t="s">
        <v>136</v>
      </c>
      <c r="B24" s="592"/>
      <c r="C24" s="592"/>
      <c r="D24" s="592"/>
      <c r="E24" s="592"/>
      <c r="F24" s="592"/>
      <c r="G24" s="592"/>
      <c r="H24" s="592"/>
      <c r="I24" s="592"/>
      <c r="J24" s="635"/>
      <c r="K24" s="595">
        <v>4</v>
      </c>
      <c r="L24" s="596"/>
      <c r="M24" s="596"/>
      <c r="N24" s="596"/>
      <c r="O24" s="596"/>
      <c r="P24" s="532" t="s">
        <v>0</v>
      </c>
      <c r="Q24" s="532"/>
      <c r="R24" s="532"/>
      <c r="S24" s="532"/>
      <c r="T24" s="595">
        <v>2</v>
      </c>
      <c r="U24" s="596"/>
      <c r="V24" s="596"/>
      <c r="W24" s="596"/>
      <c r="X24" s="596"/>
      <c r="Y24" s="532" t="s">
        <v>0</v>
      </c>
      <c r="Z24" s="532"/>
      <c r="AA24" s="532"/>
      <c r="AB24" s="532"/>
      <c r="AC24" s="596">
        <v>2</v>
      </c>
      <c r="AD24" s="596"/>
      <c r="AE24" s="596"/>
      <c r="AF24" s="596"/>
      <c r="AG24" s="596"/>
      <c r="AH24" s="118"/>
      <c r="AI24" s="532" t="s">
        <v>0</v>
      </c>
      <c r="AJ24" s="532"/>
      <c r="AK24" s="532"/>
      <c r="AL24" s="532"/>
      <c r="AM24" s="596">
        <v>3</v>
      </c>
      <c r="AN24" s="596"/>
      <c r="AO24" s="596"/>
      <c r="AP24" s="596"/>
      <c r="AQ24" s="596">
        <v>1</v>
      </c>
      <c r="AR24" s="596"/>
      <c r="AS24" s="596"/>
      <c r="AT24" s="596"/>
      <c r="AU24" s="596"/>
      <c r="AV24" s="596"/>
      <c r="AW24" s="532" t="s">
        <v>0</v>
      </c>
      <c r="AX24" s="532"/>
      <c r="AY24" s="532"/>
      <c r="AZ24" s="532"/>
      <c r="BA24" s="573" t="s">
        <v>0</v>
      </c>
      <c r="BB24" s="573"/>
      <c r="BC24" s="573"/>
      <c r="BD24" s="573"/>
      <c r="BE24" s="601">
        <v>449</v>
      </c>
      <c r="BF24" s="601"/>
      <c r="BG24" s="601"/>
      <c r="BH24" s="602"/>
      <c r="BI24" s="606" t="s">
        <v>136</v>
      </c>
      <c r="BJ24" s="592"/>
      <c r="BK24" s="592"/>
      <c r="BL24" s="592"/>
      <c r="BM24" s="592"/>
      <c r="BN24" s="592"/>
      <c r="BO24" s="592"/>
      <c r="BP24" s="592"/>
    </row>
    <row r="25" spans="1:74" s="25" customFormat="1" ht="21" customHeight="1" thickBot="1" x14ac:dyDescent="0.2">
      <c r="A25" s="637"/>
      <c r="B25" s="637"/>
      <c r="C25" s="637"/>
      <c r="D25" s="637"/>
      <c r="E25" s="637"/>
      <c r="F25" s="637"/>
      <c r="G25" s="637"/>
      <c r="H25" s="637"/>
      <c r="I25" s="637"/>
      <c r="J25" s="638"/>
      <c r="K25" s="639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636"/>
      <c r="AB25" s="636"/>
      <c r="AC25" s="636"/>
      <c r="AD25" s="636"/>
      <c r="AE25" s="636"/>
      <c r="AF25" s="636"/>
      <c r="AG25" s="636"/>
      <c r="AH25" s="55"/>
      <c r="AI25" s="636"/>
      <c r="AJ25" s="636"/>
      <c r="AK25" s="636"/>
      <c r="AL25" s="636"/>
      <c r="AM25" s="636"/>
      <c r="AN25" s="636"/>
      <c r="AO25" s="636"/>
      <c r="AP25" s="636"/>
      <c r="AQ25" s="636"/>
      <c r="AR25" s="636"/>
      <c r="AS25" s="636"/>
      <c r="AT25" s="636"/>
      <c r="AU25" s="636"/>
      <c r="AV25" s="636"/>
      <c r="AW25" s="636"/>
      <c r="AX25" s="636"/>
      <c r="AY25" s="636"/>
      <c r="AZ25" s="636"/>
      <c r="BA25" s="641"/>
      <c r="BB25" s="641"/>
      <c r="BC25" s="641"/>
      <c r="BD25" s="641"/>
      <c r="BE25" s="641"/>
      <c r="BF25" s="641"/>
      <c r="BG25" s="641"/>
      <c r="BH25" s="642"/>
      <c r="BI25" s="640"/>
      <c r="BJ25" s="637"/>
      <c r="BK25" s="637"/>
      <c r="BL25" s="637"/>
      <c r="BM25" s="637"/>
      <c r="BN25" s="637"/>
      <c r="BO25" s="637"/>
      <c r="BP25" s="637"/>
    </row>
    <row r="26" spans="1:74" ht="18.75" customHeight="1" x14ac:dyDescent="0.1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E26" s="30"/>
      <c r="BF26" s="30"/>
      <c r="BG26" s="30"/>
      <c r="BH26" s="30"/>
      <c r="BJ26" s="63"/>
      <c r="BK26" s="63"/>
      <c r="BM26" s="64"/>
      <c r="BN26" s="64"/>
      <c r="BO26" s="64"/>
      <c r="BP26" s="30" t="s">
        <v>275</v>
      </c>
    </row>
    <row r="27" spans="1:74" ht="19.5" customHeight="1" x14ac:dyDescent="0.15">
      <c r="A27" s="45" t="s">
        <v>151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BH27" s="65"/>
      <c r="BJ27" s="63"/>
      <c r="BK27" s="63"/>
      <c r="BL27" s="66"/>
      <c r="BM27" s="66"/>
      <c r="BN27" s="66"/>
      <c r="BO27" s="66"/>
    </row>
    <row r="28" spans="1:74" ht="21" customHeight="1" x14ac:dyDescent="0.15">
      <c r="BQ28" s="25"/>
    </row>
    <row r="29" spans="1:74" ht="21" customHeight="1" x14ac:dyDescent="0.15">
      <c r="BQ29" s="67"/>
      <c r="BR29" s="25"/>
      <c r="BS29" s="25"/>
    </row>
    <row r="30" spans="1:74" ht="21" customHeight="1" x14ac:dyDescent="0.15">
      <c r="A30" s="628" t="s">
        <v>299</v>
      </c>
      <c r="B30" s="628"/>
      <c r="C30" s="628"/>
      <c r="D30" s="628"/>
      <c r="E30" s="628"/>
      <c r="F30" s="628"/>
      <c r="G30" s="628"/>
      <c r="H30" s="628"/>
      <c r="I30" s="628"/>
      <c r="J30" s="628"/>
      <c r="K30" s="628"/>
      <c r="L30" s="628"/>
      <c r="M30" s="628"/>
      <c r="N30" s="628"/>
      <c r="O30" s="628"/>
      <c r="P30" s="628"/>
      <c r="Q30" s="628"/>
      <c r="R30" s="628"/>
      <c r="S30" s="628"/>
      <c r="T30" s="628"/>
      <c r="U30" s="628"/>
      <c r="V30" s="628"/>
      <c r="W30" s="628"/>
      <c r="X30" s="628"/>
      <c r="Y30" s="628"/>
      <c r="Z30" s="628"/>
      <c r="AA30" s="628"/>
      <c r="AB30" s="628"/>
      <c r="AC30" s="628"/>
      <c r="AD30" s="628"/>
      <c r="AE30" s="628"/>
      <c r="AF30" s="628"/>
      <c r="AG30" s="628"/>
      <c r="AH30" s="24"/>
      <c r="AI30" s="32" t="s">
        <v>202</v>
      </c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25"/>
      <c r="BR30" s="67"/>
    </row>
    <row r="31" spans="1:74" ht="21" customHeight="1" thickBot="1" x14ac:dyDescent="0.2">
      <c r="A31" s="376" t="s">
        <v>16</v>
      </c>
      <c r="B31" s="376"/>
      <c r="C31" s="376"/>
      <c r="D31" s="376"/>
      <c r="E31" s="376"/>
      <c r="F31" s="376"/>
      <c r="G31" s="376"/>
      <c r="H31" s="376"/>
      <c r="I31" s="376"/>
      <c r="BP31" s="67"/>
      <c r="BQ31" s="25"/>
      <c r="BR31" s="25"/>
      <c r="BS31" s="25"/>
      <c r="BT31" s="25"/>
    </row>
    <row r="32" spans="1:74" ht="21" customHeight="1" x14ac:dyDescent="0.15">
      <c r="A32" s="486" t="s">
        <v>17</v>
      </c>
      <c r="B32" s="486"/>
      <c r="C32" s="486"/>
      <c r="D32" s="486"/>
      <c r="E32" s="487"/>
      <c r="F32" s="488" t="s">
        <v>18</v>
      </c>
      <c r="G32" s="486"/>
      <c r="H32" s="486"/>
      <c r="I32" s="487"/>
      <c r="J32" s="488" t="s">
        <v>19</v>
      </c>
      <c r="K32" s="486"/>
      <c r="L32" s="486"/>
      <c r="M32" s="487"/>
      <c r="N32" s="488" t="s">
        <v>20</v>
      </c>
      <c r="O32" s="486"/>
      <c r="P32" s="486"/>
      <c r="Q32" s="487"/>
      <c r="R32" s="488" t="s">
        <v>21</v>
      </c>
      <c r="S32" s="486"/>
      <c r="T32" s="486"/>
      <c r="U32" s="487"/>
      <c r="V32" s="488" t="s">
        <v>22</v>
      </c>
      <c r="W32" s="486"/>
      <c r="X32" s="486"/>
      <c r="Y32" s="487"/>
      <c r="Z32" s="488" t="s">
        <v>23</v>
      </c>
      <c r="AA32" s="486"/>
      <c r="AB32" s="486"/>
      <c r="AC32" s="486"/>
      <c r="AD32" s="488" t="s">
        <v>24</v>
      </c>
      <c r="AE32" s="486"/>
      <c r="AF32" s="486"/>
      <c r="AG32" s="486"/>
      <c r="AH32" s="25"/>
      <c r="AI32" s="486" t="s">
        <v>25</v>
      </c>
      <c r="AJ32" s="486"/>
      <c r="AK32" s="486"/>
      <c r="AL32" s="487"/>
      <c r="AM32" s="488" t="s">
        <v>26</v>
      </c>
      <c r="AN32" s="486"/>
      <c r="AO32" s="486"/>
      <c r="AP32" s="487"/>
      <c r="AQ32" s="578" t="s">
        <v>203</v>
      </c>
      <c r="AR32" s="579"/>
      <c r="AS32" s="579"/>
      <c r="AT32" s="579"/>
      <c r="AU32" s="580"/>
      <c r="AV32" s="488" t="s">
        <v>27</v>
      </c>
      <c r="AW32" s="486"/>
      <c r="AX32" s="486"/>
      <c r="AY32" s="487"/>
      <c r="AZ32" s="488" t="s">
        <v>28</v>
      </c>
      <c r="BA32" s="486"/>
      <c r="BB32" s="486"/>
      <c r="BC32" s="487"/>
      <c r="BD32" s="488" t="s">
        <v>51</v>
      </c>
      <c r="BE32" s="486"/>
      <c r="BF32" s="486"/>
      <c r="BG32" s="487"/>
      <c r="BH32" s="488" t="s">
        <v>152</v>
      </c>
      <c r="BI32" s="486"/>
      <c r="BJ32" s="486"/>
      <c r="BK32" s="486"/>
      <c r="BL32" s="486"/>
      <c r="BM32" s="488" t="s">
        <v>204</v>
      </c>
      <c r="BN32" s="611"/>
      <c r="BO32" s="611"/>
      <c r="BP32" s="612"/>
      <c r="BQ32" s="488" t="s">
        <v>292</v>
      </c>
      <c r="BR32" s="486"/>
      <c r="BS32" s="53"/>
      <c r="BT32" s="53"/>
      <c r="BU32" s="53"/>
      <c r="BV32" s="164"/>
    </row>
    <row r="33" spans="1:74" ht="21" customHeight="1" x14ac:dyDescent="0.15">
      <c r="A33" s="576"/>
      <c r="B33" s="576"/>
      <c r="C33" s="576"/>
      <c r="D33" s="576"/>
      <c r="E33" s="577"/>
      <c r="F33" s="575"/>
      <c r="G33" s="576"/>
      <c r="H33" s="576"/>
      <c r="I33" s="577"/>
      <c r="J33" s="575"/>
      <c r="K33" s="576"/>
      <c r="L33" s="576"/>
      <c r="M33" s="577"/>
      <c r="N33" s="575"/>
      <c r="O33" s="576"/>
      <c r="P33" s="576"/>
      <c r="Q33" s="577"/>
      <c r="R33" s="575"/>
      <c r="S33" s="576"/>
      <c r="T33" s="576"/>
      <c r="U33" s="577"/>
      <c r="V33" s="575"/>
      <c r="W33" s="576"/>
      <c r="X33" s="576"/>
      <c r="Y33" s="577"/>
      <c r="Z33" s="575"/>
      <c r="AA33" s="576"/>
      <c r="AB33" s="576"/>
      <c r="AC33" s="576"/>
      <c r="AD33" s="575"/>
      <c r="AE33" s="576"/>
      <c r="AF33" s="576"/>
      <c r="AG33" s="576"/>
      <c r="AH33" s="55"/>
      <c r="AI33" s="576"/>
      <c r="AJ33" s="576"/>
      <c r="AK33" s="576"/>
      <c r="AL33" s="577"/>
      <c r="AM33" s="575"/>
      <c r="AN33" s="576"/>
      <c r="AO33" s="576"/>
      <c r="AP33" s="577"/>
      <c r="AQ33" s="581"/>
      <c r="AR33" s="582"/>
      <c r="AS33" s="582"/>
      <c r="AT33" s="582"/>
      <c r="AU33" s="583"/>
      <c r="AV33" s="575"/>
      <c r="AW33" s="576"/>
      <c r="AX33" s="576"/>
      <c r="AY33" s="577"/>
      <c r="AZ33" s="575"/>
      <c r="BA33" s="576"/>
      <c r="BB33" s="576"/>
      <c r="BC33" s="577"/>
      <c r="BD33" s="575"/>
      <c r="BE33" s="576"/>
      <c r="BF33" s="576"/>
      <c r="BG33" s="577"/>
      <c r="BH33" s="575"/>
      <c r="BI33" s="576"/>
      <c r="BJ33" s="576"/>
      <c r="BK33" s="576"/>
      <c r="BL33" s="576"/>
      <c r="BM33" s="613"/>
      <c r="BN33" s="614"/>
      <c r="BO33" s="614"/>
      <c r="BP33" s="615"/>
      <c r="BQ33" s="575"/>
      <c r="BR33" s="576"/>
      <c r="BS33" s="53"/>
      <c r="BT33" s="53"/>
      <c r="BU33" s="53"/>
      <c r="BV33" s="164"/>
    </row>
    <row r="34" spans="1:74" ht="21" customHeight="1" x14ac:dyDescent="0.15">
      <c r="A34" s="534"/>
      <c r="B34" s="534"/>
      <c r="E34" s="27"/>
      <c r="F34" s="603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55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6"/>
      <c r="AW34" s="616"/>
      <c r="AX34" s="616"/>
      <c r="AY34" s="616"/>
      <c r="AZ34" s="616"/>
      <c r="BA34" s="616"/>
      <c r="BB34" s="616"/>
      <c r="BC34" s="616"/>
      <c r="BD34" s="616"/>
      <c r="BE34" s="616"/>
      <c r="BF34" s="616"/>
      <c r="BG34" s="616"/>
      <c r="BH34" s="378"/>
      <c r="BI34" s="609"/>
      <c r="BJ34" s="609"/>
      <c r="BK34" s="609"/>
      <c r="BL34" s="609"/>
      <c r="BP34" s="171"/>
      <c r="BQ34" s="534"/>
      <c r="BR34" s="534"/>
      <c r="BS34" s="164"/>
      <c r="BT34" s="164"/>
      <c r="BU34" s="164"/>
      <c r="BV34" s="164"/>
    </row>
    <row r="35" spans="1:74" ht="21" customHeight="1" x14ac:dyDescent="0.15">
      <c r="A35" s="534" t="s">
        <v>29</v>
      </c>
      <c r="B35" s="534"/>
      <c r="C35" s="56" t="s">
        <v>239</v>
      </c>
      <c r="D35" s="57" t="s">
        <v>240</v>
      </c>
      <c r="E35" s="57" t="s">
        <v>30</v>
      </c>
      <c r="F35" s="535">
        <f>SUM(J35:BL35)</f>
        <v>870154</v>
      </c>
      <c r="G35" s="531"/>
      <c r="H35" s="531"/>
      <c r="I35" s="531"/>
      <c r="J35" s="531">
        <v>95503</v>
      </c>
      <c r="K35" s="531"/>
      <c r="L35" s="531"/>
      <c r="M35" s="531"/>
      <c r="N35" s="531">
        <v>35134</v>
      </c>
      <c r="O35" s="531"/>
      <c r="P35" s="531"/>
      <c r="Q35" s="531"/>
      <c r="R35" s="531">
        <v>115720</v>
      </c>
      <c r="S35" s="531"/>
      <c r="T35" s="531"/>
      <c r="U35" s="531"/>
      <c r="V35" s="531">
        <v>71862</v>
      </c>
      <c r="W35" s="531"/>
      <c r="X35" s="531"/>
      <c r="Y35" s="531"/>
      <c r="Z35" s="531">
        <v>35036</v>
      </c>
      <c r="AA35" s="531"/>
      <c r="AB35" s="531"/>
      <c r="AC35" s="531"/>
      <c r="AD35" s="531">
        <v>76875</v>
      </c>
      <c r="AE35" s="531"/>
      <c r="AF35" s="531"/>
      <c r="AG35" s="531"/>
      <c r="AH35" s="101"/>
      <c r="AI35" s="531">
        <v>29789</v>
      </c>
      <c r="AJ35" s="531"/>
      <c r="AK35" s="531"/>
      <c r="AL35" s="531"/>
      <c r="AM35" s="531">
        <v>84623</v>
      </c>
      <c r="AN35" s="531"/>
      <c r="AO35" s="531"/>
      <c r="AP35" s="531"/>
      <c r="AQ35" s="531">
        <v>35053</v>
      </c>
      <c r="AR35" s="531"/>
      <c r="AS35" s="531"/>
      <c r="AT35" s="531"/>
      <c r="AU35" s="531"/>
      <c r="AV35" s="531">
        <v>78465</v>
      </c>
      <c r="AW35" s="531"/>
      <c r="AX35" s="531"/>
      <c r="AY35" s="531"/>
      <c r="AZ35" s="531">
        <v>36505</v>
      </c>
      <c r="BA35" s="531"/>
      <c r="BB35" s="531"/>
      <c r="BC35" s="531"/>
      <c r="BD35" s="531">
        <v>63145</v>
      </c>
      <c r="BE35" s="531"/>
      <c r="BF35" s="531"/>
      <c r="BG35" s="531"/>
      <c r="BH35" s="531">
        <v>112444</v>
      </c>
      <c r="BI35" s="531"/>
      <c r="BJ35" s="531"/>
      <c r="BK35" s="531"/>
      <c r="BL35" s="531"/>
      <c r="BM35" s="348" t="s">
        <v>241</v>
      </c>
      <c r="BN35" s="348"/>
      <c r="BO35" s="348"/>
      <c r="BP35" s="643"/>
      <c r="BQ35" s="53">
        <v>2</v>
      </c>
      <c r="BR35" s="53">
        <v>4</v>
      </c>
      <c r="BS35" s="56"/>
      <c r="BT35" s="57"/>
      <c r="BU35" s="57"/>
      <c r="BV35" s="164"/>
    </row>
    <row r="36" spans="1:74" ht="21" customHeight="1" x14ac:dyDescent="0.15">
      <c r="A36" s="534"/>
      <c r="B36" s="534"/>
      <c r="C36" s="102"/>
      <c r="D36" s="102"/>
      <c r="E36" s="104"/>
      <c r="F36" s="603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101"/>
      <c r="AI36" s="378"/>
      <c r="AJ36" s="378"/>
      <c r="AK36" s="378"/>
      <c r="AL36" s="378"/>
      <c r="AM36" s="378"/>
      <c r="AN36" s="378"/>
      <c r="AO36" s="378"/>
      <c r="AP36" s="378"/>
      <c r="AQ36" s="378"/>
      <c r="AR36" s="378"/>
      <c r="AS36" s="378"/>
      <c r="AT36" s="378"/>
      <c r="AU36" s="378"/>
      <c r="AV36" s="378"/>
      <c r="AW36" s="378"/>
      <c r="AX36" s="378"/>
      <c r="AY36" s="378"/>
      <c r="AZ36" s="378"/>
      <c r="BA36" s="378"/>
      <c r="BB36" s="378"/>
      <c r="BC36" s="378"/>
      <c r="BD36" s="378"/>
      <c r="BE36" s="378"/>
      <c r="BF36" s="378"/>
      <c r="BG36" s="378"/>
      <c r="BH36" s="378"/>
      <c r="BI36" s="609"/>
      <c r="BJ36" s="609"/>
      <c r="BK36" s="609"/>
      <c r="BL36" s="609"/>
      <c r="BM36" s="131"/>
      <c r="BN36" s="131"/>
      <c r="BO36" s="131"/>
      <c r="BP36" s="225"/>
      <c r="BQ36" s="53"/>
      <c r="BR36" s="53"/>
      <c r="BS36" s="169"/>
      <c r="BT36" s="164"/>
      <c r="BU36" s="164"/>
      <c r="BV36" s="164"/>
    </row>
    <row r="37" spans="1:74" ht="21" customHeight="1" x14ac:dyDescent="0.15">
      <c r="A37" s="534"/>
      <c r="B37" s="534"/>
      <c r="C37" s="56" t="s">
        <v>239</v>
      </c>
      <c r="D37" s="57" t="s">
        <v>242</v>
      </c>
      <c r="E37" s="68"/>
      <c r="F37" s="531">
        <f>SUM(J37:BL37)</f>
        <v>849257</v>
      </c>
      <c r="G37" s="531"/>
      <c r="H37" s="531"/>
      <c r="I37" s="531"/>
      <c r="J37" s="531">
        <v>101092</v>
      </c>
      <c r="K37" s="531"/>
      <c r="L37" s="531"/>
      <c r="M37" s="531"/>
      <c r="N37" s="531">
        <v>33304</v>
      </c>
      <c r="O37" s="531"/>
      <c r="P37" s="531"/>
      <c r="Q37" s="531"/>
      <c r="R37" s="531">
        <v>122692</v>
      </c>
      <c r="S37" s="531"/>
      <c r="T37" s="531"/>
      <c r="U37" s="531"/>
      <c r="V37" s="531">
        <v>71682</v>
      </c>
      <c r="W37" s="531"/>
      <c r="X37" s="531"/>
      <c r="Y37" s="531"/>
      <c r="Z37" s="531">
        <v>38541</v>
      </c>
      <c r="AA37" s="531"/>
      <c r="AB37" s="531"/>
      <c r="AC37" s="531"/>
      <c r="AD37" s="531">
        <v>84401</v>
      </c>
      <c r="AE37" s="531"/>
      <c r="AF37" s="531"/>
      <c r="AG37" s="531"/>
      <c r="AH37" s="101"/>
      <c r="AI37" s="531">
        <v>29712</v>
      </c>
      <c r="AJ37" s="531"/>
      <c r="AK37" s="531"/>
      <c r="AL37" s="531"/>
      <c r="AM37" s="531">
        <v>38599</v>
      </c>
      <c r="AN37" s="531"/>
      <c r="AO37" s="531"/>
      <c r="AP37" s="531"/>
      <c r="AQ37" s="531">
        <v>44957</v>
      </c>
      <c r="AR37" s="531"/>
      <c r="AS37" s="531"/>
      <c r="AT37" s="531"/>
      <c r="AU37" s="531"/>
      <c r="AV37" s="531">
        <v>67921</v>
      </c>
      <c r="AW37" s="531"/>
      <c r="AX37" s="531"/>
      <c r="AY37" s="531"/>
      <c r="AZ37" s="531">
        <v>39355</v>
      </c>
      <c r="BA37" s="531"/>
      <c r="BB37" s="531"/>
      <c r="BC37" s="531"/>
      <c r="BD37" s="531">
        <v>74212</v>
      </c>
      <c r="BE37" s="531"/>
      <c r="BF37" s="531"/>
      <c r="BG37" s="531"/>
      <c r="BH37" s="531">
        <v>102789</v>
      </c>
      <c r="BI37" s="531"/>
      <c r="BJ37" s="531"/>
      <c r="BK37" s="531"/>
      <c r="BL37" s="531"/>
      <c r="BM37" s="348" t="s">
        <v>241</v>
      </c>
      <c r="BN37" s="348"/>
      <c r="BO37" s="348"/>
      <c r="BP37" s="643"/>
      <c r="BQ37" s="53">
        <v>2</v>
      </c>
      <c r="BR37" s="53">
        <v>5</v>
      </c>
      <c r="BS37" s="56"/>
      <c r="BT37" s="57"/>
      <c r="BU37" s="57"/>
      <c r="BV37" s="164"/>
    </row>
    <row r="38" spans="1:74" ht="21" customHeight="1" x14ac:dyDescent="0.15">
      <c r="A38" s="534"/>
      <c r="B38" s="534"/>
      <c r="C38" s="99"/>
      <c r="D38" s="99"/>
      <c r="E38" s="104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101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8"/>
      <c r="BC38" s="378"/>
      <c r="BD38" s="378"/>
      <c r="BE38" s="378"/>
      <c r="BF38" s="378"/>
      <c r="BG38" s="378"/>
      <c r="BH38" s="378"/>
      <c r="BI38" s="609"/>
      <c r="BJ38" s="609"/>
      <c r="BK38" s="609"/>
      <c r="BL38" s="609"/>
      <c r="BM38" s="213"/>
      <c r="BN38" s="213"/>
      <c r="BO38" s="213"/>
      <c r="BP38" s="225"/>
      <c r="BQ38" s="53"/>
      <c r="BR38" s="53"/>
      <c r="BS38" s="164"/>
      <c r="BT38" s="164"/>
      <c r="BU38" s="164"/>
      <c r="BV38" s="164"/>
    </row>
    <row r="39" spans="1:74" ht="21" customHeight="1" x14ac:dyDescent="0.15">
      <c r="A39" s="534"/>
      <c r="B39" s="534"/>
      <c r="C39" s="56" t="s">
        <v>239</v>
      </c>
      <c r="D39" s="57" t="s">
        <v>243</v>
      </c>
      <c r="E39" s="68"/>
      <c r="F39" s="531">
        <f>SUM(J39:BL39)</f>
        <v>896089</v>
      </c>
      <c r="G39" s="531"/>
      <c r="H39" s="531"/>
      <c r="I39" s="531"/>
      <c r="J39" s="531">
        <v>106368</v>
      </c>
      <c r="K39" s="531"/>
      <c r="L39" s="531"/>
      <c r="M39" s="531"/>
      <c r="N39" s="531">
        <v>31749</v>
      </c>
      <c r="O39" s="531"/>
      <c r="P39" s="531"/>
      <c r="Q39" s="531"/>
      <c r="R39" s="531">
        <v>116684</v>
      </c>
      <c r="S39" s="531"/>
      <c r="T39" s="531"/>
      <c r="U39" s="531"/>
      <c r="V39" s="531">
        <v>57297</v>
      </c>
      <c r="W39" s="531"/>
      <c r="X39" s="531"/>
      <c r="Y39" s="531"/>
      <c r="Z39" s="531">
        <v>38248</v>
      </c>
      <c r="AA39" s="531"/>
      <c r="AB39" s="531"/>
      <c r="AC39" s="531"/>
      <c r="AD39" s="531">
        <v>79455</v>
      </c>
      <c r="AE39" s="531"/>
      <c r="AF39" s="531"/>
      <c r="AG39" s="531"/>
      <c r="AH39" s="101"/>
      <c r="AI39" s="531">
        <v>29031</v>
      </c>
      <c r="AJ39" s="531"/>
      <c r="AK39" s="531"/>
      <c r="AL39" s="531"/>
      <c r="AM39" s="531">
        <v>80857</v>
      </c>
      <c r="AN39" s="531"/>
      <c r="AO39" s="531"/>
      <c r="AP39" s="531"/>
      <c r="AQ39" s="531">
        <v>52375</v>
      </c>
      <c r="AR39" s="531"/>
      <c r="AS39" s="531"/>
      <c r="AT39" s="531"/>
      <c r="AU39" s="531"/>
      <c r="AV39" s="531">
        <v>84935</v>
      </c>
      <c r="AW39" s="531"/>
      <c r="AX39" s="531"/>
      <c r="AY39" s="531"/>
      <c r="AZ39" s="531">
        <v>36944</v>
      </c>
      <c r="BA39" s="531"/>
      <c r="BB39" s="531"/>
      <c r="BC39" s="531"/>
      <c r="BD39" s="531">
        <v>73648</v>
      </c>
      <c r="BE39" s="531"/>
      <c r="BF39" s="531"/>
      <c r="BG39" s="531"/>
      <c r="BH39" s="531">
        <v>108498</v>
      </c>
      <c r="BI39" s="531"/>
      <c r="BJ39" s="531"/>
      <c r="BK39" s="531"/>
      <c r="BL39" s="531"/>
      <c r="BM39" s="348" t="s">
        <v>241</v>
      </c>
      <c r="BN39" s="348"/>
      <c r="BO39" s="348"/>
      <c r="BP39" s="643"/>
      <c r="BQ39" s="53">
        <v>2</v>
      </c>
      <c r="BR39" s="53">
        <v>6</v>
      </c>
      <c r="BS39" s="56"/>
      <c r="BT39" s="57"/>
      <c r="BU39" s="57"/>
      <c r="BV39" s="164"/>
    </row>
    <row r="40" spans="1:74" ht="21" customHeight="1" x14ac:dyDescent="0.15">
      <c r="A40" s="534"/>
      <c r="B40" s="534"/>
      <c r="C40" s="99"/>
      <c r="D40" s="99"/>
      <c r="E40" s="104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101"/>
      <c r="AI40" s="378"/>
      <c r="AJ40" s="378"/>
      <c r="AK40" s="378"/>
      <c r="AL40" s="378"/>
      <c r="AM40" s="378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8"/>
      <c r="BC40" s="378"/>
      <c r="BD40" s="378"/>
      <c r="BE40" s="378"/>
      <c r="BF40" s="378"/>
      <c r="BG40" s="378"/>
      <c r="BH40" s="378"/>
      <c r="BI40" s="609"/>
      <c r="BJ40" s="609"/>
      <c r="BK40" s="609"/>
      <c r="BL40" s="609"/>
      <c r="BM40" s="213"/>
      <c r="BN40" s="213"/>
      <c r="BO40" s="213"/>
      <c r="BP40" s="225"/>
      <c r="BQ40" s="53"/>
      <c r="BR40" s="53"/>
      <c r="BS40" s="164"/>
      <c r="BT40" s="164"/>
      <c r="BU40" s="164"/>
      <c r="BV40" s="164"/>
    </row>
    <row r="41" spans="1:74" ht="21" customHeight="1" x14ac:dyDescent="0.15">
      <c r="A41" s="534"/>
      <c r="B41" s="534"/>
      <c r="C41" s="56" t="s">
        <v>239</v>
      </c>
      <c r="D41" s="57" t="s">
        <v>244</v>
      </c>
      <c r="E41" s="68"/>
      <c r="F41" s="531">
        <f>SUM(J41:BL41)</f>
        <v>939857</v>
      </c>
      <c r="G41" s="531"/>
      <c r="H41" s="531"/>
      <c r="I41" s="531"/>
      <c r="J41" s="531">
        <v>110031</v>
      </c>
      <c r="K41" s="531"/>
      <c r="L41" s="531"/>
      <c r="M41" s="531"/>
      <c r="N41" s="531">
        <v>31745</v>
      </c>
      <c r="O41" s="531"/>
      <c r="P41" s="531"/>
      <c r="Q41" s="531"/>
      <c r="R41" s="531">
        <v>110131</v>
      </c>
      <c r="S41" s="531"/>
      <c r="T41" s="531"/>
      <c r="U41" s="531"/>
      <c r="V41" s="531">
        <v>65215</v>
      </c>
      <c r="W41" s="531"/>
      <c r="X41" s="531"/>
      <c r="Y41" s="531"/>
      <c r="Z41" s="531">
        <v>33663</v>
      </c>
      <c r="AA41" s="531"/>
      <c r="AB41" s="531"/>
      <c r="AC41" s="531"/>
      <c r="AD41" s="531">
        <v>70148</v>
      </c>
      <c r="AE41" s="531"/>
      <c r="AF41" s="531"/>
      <c r="AG41" s="531"/>
      <c r="AH41" s="101"/>
      <c r="AI41" s="531">
        <v>30483</v>
      </c>
      <c r="AJ41" s="531"/>
      <c r="AK41" s="531"/>
      <c r="AL41" s="531"/>
      <c r="AM41" s="531">
        <v>122453</v>
      </c>
      <c r="AN41" s="531"/>
      <c r="AO41" s="531"/>
      <c r="AP41" s="531"/>
      <c r="AQ41" s="531">
        <v>58045</v>
      </c>
      <c r="AR41" s="531"/>
      <c r="AS41" s="531"/>
      <c r="AT41" s="531"/>
      <c r="AU41" s="531"/>
      <c r="AV41" s="531">
        <v>73081</v>
      </c>
      <c r="AW41" s="531"/>
      <c r="AX41" s="531"/>
      <c r="AY41" s="531"/>
      <c r="AZ41" s="531">
        <v>38393</v>
      </c>
      <c r="BA41" s="531"/>
      <c r="BB41" s="531"/>
      <c r="BC41" s="531"/>
      <c r="BD41" s="531">
        <v>79929</v>
      </c>
      <c r="BE41" s="531"/>
      <c r="BF41" s="531"/>
      <c r="BG41" s="531"/>
      <c r="BH41" s="531">
        <v>116540</v>
      </c>
      <c r="BI41" s="531"/>
      <c r="BJ41" s="531"/>
      <c r="BK41" s="531"/>
      <c r="BL41" s="531"/>
      <c r="BM41" s="348" t="s">
        <v>241</v>
      </c>
      <c r="BN41" s="348"/>
      <c r="BO41" s="348"/>
      <c r="BP41" s="643"/>
      <c r="BQ41" s="53">
        <v>2</v>
      </c>
      <c r="BR41" s="53">
        <v>7</v>
      </c>
      <c r="BS41" s="56"/>
      <c r="BT41" s="57"/>
      <c r="BU41" s="57"/>
      <c r="BV41" s="164"/>
    </row>
    <row r="42" spans="1:74" ht="21" customHeight="1" x14ac:dyDescent="0.15">
      <c r="A42" s="103"/>
      <c r="B42" s="103"/>
      <c r="C42" s="56"/>
      <c r="D42" s="57"/>
      <c r="E42" s="6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101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9"/>
      <c r="BN42" s="99"/>
      <c r="BO42" s="99"/>
      <c r="BP42" s="171"/>
      <c r="BQ42" s="168"/>
      <c r="BR42" s="168"/>
      <c r="BS42" s="56"/>
      <c r="BT42" s="57"/>
      <c r="BU42" s="57"/>
      <c r="BV42" s="164"/>
    </row>
    <row r="43" spans="1:74" ht="21" customHeight="1" x14ac:dyDescent="0.15">
      <c r="A43" s="534"/>
      <c r="B43" s="534"/>
      <c r="C43" s="56" t="s">
        <v>239</v>
      </c>
      <c r="D43" s="57" t="s">
        <v>245</v>
      </c>
      <c r="E43" s="57"/>
      <c r="F43" s="535">
        <f>SUM(J43:BP43)</f>
        <v>942806</v>
      </c>
      <c r="G43" s="531"/>
      <c r="H43" s="531"/>
      <c r="I43" s="531"/>
      <c r="J43" s="531">
        <v>106388</v>
      </c>
      <c r="K43" s="531"/>
      <c r="L43" s="531"/>
      <c r="M43" s="531"/>
      <c r="N43" s="531">
        <v>31112</v>
      </c>
      <c r="O43" s="531"/>
      <c r="P43" s="531"/>
      <c r="Q43" s="531"/>
      <c r="R43" s="531">
        <v>108858</v>
      </c>
      <c r="S43" s="531"/>
      <c r="T43" s="531"/>
      <c r="U43" s="531"/>
      <c r="V43" s="531">
        <v>69015</v>
      </c>
      <c r="W43" s="531"/>
      <c r="X43" s="531"/>
      <c r="Y43" s="531"/>
      <c r="Z43" s="531">
        <v>35235</v>
      </c>
      <c r="AA43" s="531"/>
      <c r="AB43" s="531"/>
      <c r="AC43" s="531"/>
      <c r="AD43" s="531">
        <v>65941</v>
      </c>
      <c r="AE43" s="531"/>
      <c r="AF43" s="531"/>
      <c r="AG43" s="531"/>
      <c r="AH43" s="101"/>
      <c r="AI43" s="531">
        <v>29632</v>
      </c>
      <c r="AJ43" s="531"/>
      <c r="AK43" s="531"/>
      <c r="AL43" s="531"/>
      <c r="AM43" s="531">
        <v>119052</v>
      </c>
      <c r="AN43" s="531"/>
      <c r="AO43" s="531"/>
      <c r="AP43" s="531"/>
      <c r="AQ43" s="531">
        <v>53374</v>
      </c>
      <c r="AR43" s="531"/>
      <c r="AS43" s="531"/>
      <c r="AT43" s="531"/>
      <c r="AU43" s="531"/>
      <c r="AV43" s="531">
        <v>67794</v>
      </c>
      <c r="AW43" s="531"/>
      <c r="AX43" s="531"/>
      <c r="AY43" s="531"/>
      <c r="AZ43" s="531">
        <v>33598</v>
      </c>
      <c r="BA43" s="531"/>
      <c r="BB43" s="531"/>
      <c r="BC43" s="531"/>
      <c r="BD43" s="531">
        <v>71336</v>
      </c>
      <c r="BE43" s="531"/>
      <c r="BF43" s="531"/>
      <c r="BG43" s="531"/>
      <c r="BH43" s="531">
        <v>104645</v>
      </c>
      <c r="BI43" s="531"/>
      <c r="BJ43" s="531"/>
      <c r="BK43" s="531"/>
      <c r="BL43" s="531"/>
      <c r="BM43" s="573">
        <v>46826</v>
      </c>
      <c r="BN43" s="573"/>
      <c r="BO43" s="573"/>
      <c r="BP43" s="574"/>
      <c r="BQ43" s="53">
        <v>2</v>
      </c>
      <c r="BR43" s="53">
        <v>8</v>
      </c>
      <c r="BS43" s="56"/>
      <c r="BT43" s="57"/>
      <c r="BU43" s="57"/>
      <c r="BV43" s="164"/>
    </row>
    <row r="44" spans="1:74" s="26" customFormat="1" ht="21" customHeight="1" x14ac:dyDescent="0.15">
      <c r="A44" s="534"/>
      <c r="B44" s="534"/>
      <c r="C44" s="102"/>
      <c r="D44" s="102"/>
      <c r="E44" s="104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101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8"/>
      <c r="BD44" s="378"/>
      <c r="BE44" s="378"/>
      <c r="BF44" s="378"/>
      <c r="BG44" s="378"/>
      <c r="BH44" s="378"/>
      <c r="BI44" s="609"/>
      <c r="BJ44" s="609"/>
      <c r="BK44" s="609"/>
      <c r="BL44" s="609"/>
      <c r="BM44" s="99"/>
      <c r="BN44" s="102"/>
      <c r="BO44" s="102"/>
      <c r="BP44" s="171"/>
      <c r="BQ44" s="53"/>
      <c r="BR44" s="53"/>
      <c r="BS44" s="169"/>
      <c r="BT44" s="164"/>
      <c r="BU44" s="164"/>
      <c r="BV44" s="170"/>
    </row>
    <row r="45" spans="1:74" ht="21" customHeight="1" x14ac:dyDescent="0.15">
      <c r="A45" s="560"/>
      <c r="B45" s="560"/>
      <c r="C45" s="59" t="s">
        <v>239</v>
      </c>
      <c r="D45" s="60" t="s">
        <v>246</v>
      </c>
      <c r="E45" s="60"/>
      <c r="F45" s="463">
        <f>SUM(J45:BP45)</f>
        <v>973273</v>
      </c>
      <c r="G45" s="367"/>
      <c r="H45" s="367"/>
      <c r="I45" s="367"/>
      <c r="J45" s="367">
        <v>114993</v>
      </c>
      <c r="K45" s="367"/>
      <c r="L45" s="367"/>
      <c r="M45" s="367"/>
      <c r="N45" s="367">
        <v>29074</v>
      </c>
      <c r="O45" s="367"/>
      <c r="P45" s="367"/>
      <c r="Q45" s="367"/>
      <c r="R45" s="367">
        <v>103181</v>
      </c>
      <c r="S45" s="367"/>
      <c r="T45" s="367"/>
      <c r="U45" s="367"/>
      <c r="V45" s="367">
        <v>71249</v>
      </c>
      <c r="W45" s="367"/>
      <c r="X45" s="367"/>
      <c r="Y45" s="367"/>
      <c r="Z45" s="367">
        <v>33343</v>
      </c>
      <c r="AA45" s="367"/>
      <c r="AB45" s="367"/>
      <c r="AC45" s="367"/>
      <c r="AD45" s="367">
        <v>67642</v>
      </c>
      <c r="AE45" s="367"/>
      <c r="AF45" s="367"/>
      <c r="AG45" s="367"/>
      <c r="AH45" s="116"/>
      <c r="AI45" s="367">
        <v>31149</v>
      </c>
      <c r="AJ45" s="367"/>
      <c r="AK45" s="367"/>
      <c r="AL45" s="367"/>
      <c r="AM45" s="367">
        <v>120734</v>
      </c>
      <c r="AN45" s="367"/>
      <c r="AO45" s="367"/>
      <c r="AP45" s="367"/>
      <c r="AQ45" s="367">
        <v>56803</v>
      </c>
      <c r="AR45" s="367"/>
      <c r="AS45" s="367"/>
      <c r="AT45" s="367"/>
      <c r="AU45" s="367"/>
      <c r="AV45" s="367">
        <v>69038</v>
      </c>
      <c r="AW45" s="367"/>
      <c r="AX45" s="367"/>
      <c r="AY45" s="367"/>
      <c r="AZ45" s="367">
        <v>33237</v>
      </c>
      <c r="BA45" s="367"/>
      <c r="BB45" s="367"/>
      <c r="BC45" s="367"/>
      <c r="BD45" s="367">
        <v>67114</v>
      </c>
      <c r="BE45" s="367"/>
      <c r="BF45" s="367"/>
      <c r="BG45" s="367"/>
      <c r="BH45" s="367">
        <v>102667</v>
      </c>
      <c r="BI45" s="367"/>
      <c r="BJ45" s="367"/>
      <c r="BK45" s="367"/>
      <c r="BL45" s="367"/>
      <c r="BM45" s="367">
        <v>73049</v>
      </c>
      <c r="BN45" s="367"/>
      <c r="BO45" s="367"/>
      <c r="BP45" s="608"/>
      <c r="BQ45" s="176">
        <v>2</v>
      </c>
      <c r="BR45" s="176">
        <v>9</v>
      </c>
      <c r="BS45" s="59"/>
      <c r="BT45" s="60"/>
      <c r="BU45" s="60"/>
      <c r="BV45" s="164"/>
    </row>
    <row r="46" spans="1:74" ht="21" customHeight="1" thickBot="1" x14ac:dyDescent="0.2">
      <c r="A46" s="588"/>
      <c r="B46" s="588"/>
      <c r="C46" s="69"/>
      <c r="D46" s="70"/>
      <c r="E46" s="71"/>
      <c r="F46" s="589"/>
      <c r="G46" s="590"/>
      <c r="H46" s="590"/>
      <c r="I46" s="59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531"/>
      <c r="W46" s="531"/>
      <c r="X46" s="531"/>
      <c r="Y46" s="531"/>
      <c r="Z46" s="531"/>
      <c r="AA46" s="531"/>
      <c r="AB46" s="531"/>
      <c r="AC46" s="531"/>
      <c r="AD46" s="420"/>
      <c r="AE46" s="420"/>
      <c r="AF46" s="420"/>
      <c r="AG46" s="420"/>
      <c r="AH46" s="101"/>
      <c r="AI46" s="420"/>
      <c r="AJ46" s="420"/>
      <c r="AK46" s="420"/>
      <c r="AL46" s="420"/>
      <c r="AM46" s="420"/>
      <c r="AN46" s="420"/>
      <c r="AO46" s="420"/>
      <c r="AP46" s="420"/>
      <c r="AQ46" s="420"/>
      <c r="AR46" s="420"/>
      <c r="AS46" s="420"/>
      <c r="AT46" s="420"/>
      <c r="AU46" s="420"/>
      <c r="AV46" s="420"/>
      <c r="AW46" s="420"/>
      <c r="AX46" s="420"/>
      <c r="AY46" s="420"/>
      <c r="AZ46" s="420"/>
      <c r="BA46" s="420"/>
      <c r="BB46" s="420"/>
      <c r="BC46" s="420"/>
      <c r="BD46" s="610"/>
      <c r="BE46" s="610"/>
      <c r="BF46" s="610"/>
      <c r="BG46" s="610"/>
      <c r="BH46" s="610"/>
      <c r="BI46" s="610"/>
      <c r="BJ46" s="610"/>
      <c r="BK46" s="610"/>
      <c r="BL46" s="610"/>
      <c r="BM46" s="100"/>
      <c r="BN46" s="100"/>
      <c r="BO46" s="100"/>
      <c r="BP46" s="177"/>
      <c r="BQ46" s="52"/>
      <c r="BR46" s="52"/>
      <c r="BS46" s="56"/>
      <c r="BT46" s="57"/>
      <c r="BU46" s="57"/>
      <c r="BV46" s="164"/>
    </row>
    <row r="47" spans="1:74" ht="21" customHeight="1" x14ac:dyDescent="0.15">
      <c r="A47" s="35" t="s">
        <v>165</v>
      </c>
      <c r="S47" s="35"/>
      <c r="T47" s="35"/>
      <c r="V47" s="562"/>
      <c r="W47" s="563"/>
      <c r="X47" s="563"/>
      <c r="Y47" s="564"/>
      <c r="Z47" s="565"/>
      <c r="AA47" s="566"/>
      <c r="AB47" s="566"/>
      <c r="AC47" s="567"/>
      <c r="AH47" s="55"/>
      <c r="BK47" s="224"/>
      <c r="BL47" s="561" t="s">
        <v>205</v>
      </c>
      <c r="BM47" s="561"/>
      <c r="BN47" s="561"/>
      <c r="BO47" s="561"/>
      <c r="BP47" s="561"/>
      <c r="BQ47" s="561"/>
      <c r="BR47" s="561"/>
      <c r="BS47" s="164"/>
    </row>
    <row r="48" spans="1:74" ht="21" customHeight="1" x14ac:dyDescent="0.15">
      <c r="A48" s="35" t="s">
        <v>206</v>
      </c>
      <c r="V48" s="568"/>
      <c r="W48" s="569"/>
      <c r="X48" s="569"/>
      <c r="Y48" s="535"/>
      <c r="Z48" s="570"/>
      <c r="AA48" s="571"/>
      <c r="AB48" s="571"/>
      <c r="AC48" s="572"/>
    </row>
    <row r="49" spans="1:1" ht="21" customHeight="1" x14ac:dyDescent="0.15">
      <c r="A49" s="35" t="s">
        <v>207</v>
      </c>
    </row>
  </sheetData>
  <mergeCells count="517">
    <mergeCell ref="BQ32:BR33"/>
    <mergeCell ref="BQ34:BR34"/>
    <mergeCell ref="AI41:AL41"/>
    <mergeCell ref="AM41:AP41"/>
    <mergeCell ref="AQ41:AU41"/>
    <mergeCell ref="AV41:AY41"/>
    <mergeCell ref="AZ41:BC41"/>
    <mergeCell ref="BD41:BG41"/>
    <mergeCell ref="BD35:BG35"/>
    <mergeCell ref="BH35:BL35"/>
    <mergeCell ref="AV40:AY40"/>
    <mergeCell ref="AV39:AY39"/>
    <mergeCell ref="AQ39:AU39"/>
    <mergeCell ref="AM40:AP40"/>
    <mergeCell ref="BM37:BP37"/>
    <mergeCell ref="BM39:BP39"/>
    <mergeCell ref="BM41:BP41"/>
    <mergeCell ref="AQ44:AU44"/>
    <mergeCell ref="AV44:AY44"/>
    <mergeCell ref="AQ45:AU45"/>
    <mergeCell ref="AV45:AY45"/>
    <mergeCell ref="AM45:AP45"/>
    <mergeCell ref="J41:M41"/>
    <mergeCell ref="N41:Q41"/>
    <mergeCell ref="R41:U41"/>
    <mergeCell ref="V41:Y41"/>
    <mergeCell ref="Z41:AC41"/>
    <mergeCell ref="AD41:AG41"/>
    <mergeCell ref="AI43:AL43"/>
    <mergeCell ref="AM43:AP43"/>
    <mergeCell ref="Z43:AC43"/>
    <mergeCell ref="AD43:AG43"/>
    <mergeCell ref="V43:Y43"/>
    <mergeCell ref="A44:B44"/>
    <mergeCell ref="F44:I44"/>
    <mergeCell ref="J44:M44"/>
    <mergeCell ref="N44:Q44"/>
    <mergeCell ref="AM44:AP44"/>
    <mergeCell ref="A45:B45"/>
    <mergeCell ref="F45:I45"/>
    <mergeCell ref="J45:M45"/>
    <mergeCell ref="R45:U45"/>
    <mergeCell ref="V45:Y45"/>
    <mergeCell ref="AD44:AG44"/>
    <mergeCell ref="Z45:AC45"/>
    <mergeCell ref="AD45:AG45"/>
    <mergeCell ref="AI45:AL45"/>
    <mergeCell ref="N45:Q45"/>
    <mergeCell ref="R44:U44"/>
    <mergeCell ref="AI44:AL44"/>
    <mergeCell ref="V44:Y44"/>
    <mergeCell ref="Z44:AC44"/>
    <mergeCell ref="A43:B43"/>
    <mergeCell ref="F43:I43"/>
    <mergeCell ref="J43:M43"/>
    <mergeCell ref="N43:Q43"/>
    <mergeCell ref="R40:U40"/>
    <mergeCell ref="V40:Y40"/>
    <mergeCell ref="R43:U43"/>
    <mergeCell ref="A41:B41"/>
    <mergeCell ref="F41:I41"/>
    <mergeCell ref="A40:B40"/>
    <mergeCell ref="F40:I40"/>
    <mergeCell ref="J40:M40"/>
    <mergeCell ref="N40:Q40"/>
    <mergeCell ref="AD39:AG39"/>
    <mergeCell ref="AQ40:AU40"/>
    <mergeCell ref="R39:U39"/>
    <mergeCell ref="V39:Y39"/>
    <mergeCell ref="AM38:AP38"/>
    <mergeCell ref="AI39:AL39"/>
    <mergeCell ref="AM39:AP39"/>
    <mergeCell ref="Z39:AC39"/>
    <mergeCell ref="A39:B39"/>
    <mergeCell ref="F39:I39"/>
    <mergeCell ref="J39:M39"/>
    <mergeCell ref="N39:Q39"/>
    <mergeCell ref="A38:B38"/>
    <mergeCell ref="F38:I38"/>
    <mergeCell ref="J38:M38"/>
    <mergeCell ref="N38:Q38"/>
    <mergeCell ref="R38:U38"/>
    <mergeCell ref="V38:Y38"/>
    <mergeCell ref="Z38:AC38"/>
    <mergeCell ref="AD38:AG38"/>
    <mergeCell ref="AI38:AL38"/>
    <mergeCell ref="Z40:AC40"/>
    <mergeCell ref="AD40:AG40"/>
    <mergeCell ref="AI40:AL40"/>
    <mergeCell ref="V36:Y36"/>
    <mergeCell ref="Z36:AC36"/>
    <mergeCell ref="AD36:AG36"/>
    <mergeCell ref="AI36:AL36"/>
    <mergeCell ref="AM36:AP36"/>
    <mergeCell ref="A37:B37"/>
    <mergeCell ref="F37:I37"/>
    <mergeCell ref="J37:M37"/>
    <mergeCell ref="N37:Q37"/>
    <mergeCell ref="R37:U37"/>
    <mergeCell ref="V37:Y37"/>
    <mergeCell ref="Z37:AC37"/>
    <mergeCell ref="AD37:AG37"/>
    <mergeCell ref="AI37:AL37"/>
    <mergeCell ref="AM37:AP37"/>
    <mergeCell ref="A35:B35"/>
    <mergeCell ref="F35:I35"/>
    <mergeCell ref="J35:M35"/>
    <mergeCell ref="N35:Q35"/>
    <mergeCell ref="A36:B36"/>
    <mergeCell ref="F36:I36"/>
    <mergeCell ref="J36:M36"/>
    <mergeCell ref="N36:Q36"/>
    <mergeCell ref="R36:U36"/>
    <mergeCell ref="R35:U35"/>
    <mergeCell ref="V35:Y35"/>
    <mergeCell ref="AM34:AP34"/>
    <mergeCell ref="AI35:AL35"/>
    <mergeCell ref="AM35:AP35"/>
    <mergeCell ref="AD35:AG35"/>
    <mergeCell ref="Z35:AC35"/>
    <mergeCell ref="Z34:AC34"/>
    <mergeCell ref="AD34:AG34"/>
    <mergeCell ref="BI25:BP25"/>
    <mergeCell ref="AI32:AL33"/>
    <mergeCell ref="BA25:BD25"/>
    <mergeCell ref="BE25:BH25"/>
    <mergeCell ref="BM35:BP35"/>
    <mergeCell ref="A34:B34"/>
    <mergeCell ref="F34:I34"/>
    <mergeCell ref="J34:M34"/>
    <mergeCell ref="N34:Q34"/>
    <mergeCell ref="R34:U34"/>
    <mergeCell ref="V34:Y34"/>
    <mergeCell ref="AI34:AL34"/>
    <mergeCell ref="AQ34:AU34"/>
    <mergeCell ref="A25:J25"/>
    <mergeCell ref="K25:O25"/>
    <mergeCell ref="P25:S25"/>
    <mergeCell ref="T25:X25"/>
    <mergeCell ref="Y25:AB25"/>
    <mergeCell ref="AC25:AG25"/>
    <mergeCell ref="A30:AG30"/>
    <mergeCell ref="A31:I31"/>
    <mergeCell ref="A32:E33"/>
    <mergeCell ref="F32:I33"/>
    <mergeCell ref="J32:M33"/>
    <mergeCell ref="N32:Q33"/>
    <mergeCell ref="R32:U33"/>
    <mergeCell ref="V32:Y33"/>
    <mergeCell ref="Z32:AC33"/>
    <mergeCell ref="AD32:AG33"/>
    <mergeCell ref="BI22:BP22"/>
    <mergeCell ref="A23:J23"/>
    <mergeCell ref="K23:O23"/>
    <mergeCell ref="P23:S23"/>
    <mergeCell ref="T23:X23"/>
    <mergeCell ref="Y23:AB23"/>
    <mergeCell ref="AC23:AG23"/>
    <mergeCell ref="AI23:AL23"/>
    <mergeCell ref="AM23:AP23"/>
    <mergeCell ref="AQ23:AV23"/>
    <mergeCell ref="BI23:BP23"/>
    <mergeCell ref="A22:J22"/>
    <mergeCell ref="K22:O22"/>
    <mergeCell ref="P22:S22"/>
    <mergeCell ref="T22:X22"/>
    <mergeCell ref="Y22:AB22"/>
    <mergeCell ref="AC22:AG22"/>
    <mergeCell ref="AI20:AL20"/>
    <mergeCell ref="AM20:AP20"/>
    <mergeCell ref="AQ20:AV20"/>
    <mergeCell ref="AW20:AZ20"/>
    <mergeCell ref="AW23:AZ23"/>
    <mergeCell ref="BA23:BD23"/>
    <mergeCell ref="BE23:BH23"/>
    <mergeCell ref="AI25:AL25"/>
    <mergeCell ref="AM25:AP25"/>
    <mergeCell ref="AQ25:AV25"/>
    <mergeCell ref="AW25:AZ25"/>
    <mergeCell ref="BA22:BD22"/>
    <mergeCell ref="BE22:BH22"/>
    <mergeCell ref="AW21:AZ21"/>
    <mergeCell ref="BA21:BD21"/>
    <mergeCell ref="BE21:BH21"/>
    <mergeCell ref="AI22:AL22"/>
    <mergeCell ref="AM22:AP22"/>
    <mergeCell ref="AQ22:AV22"/>
    <mergeCell ref="AW22:AZ22"/>
    <mergeCell ref="AQ17:AV17"/>
    <mergeCell ref="BI20:BP20"/>
    <mergeCell ref="A21:J21"/>
    <mergeCell ref="K21:O21"/>
    <mergeCell ref="P21:S21"/>
    <mergeCell ref="T21:X21"/>
    <mergeCell ref="Y21:AB21"/>
    <mergeCell ref="AC21:AG21"/>
    <mergeCell ref="AI21:AL21"/>
    <mergeCell ref="AM21:AP21"/>
    <mergeCell ref="AQ21:AV21"/>
    <mergeCell ref="BI21:BP21"/>
    <mergeCell ref="A20:J20"/>
    <mergeCell ref="K20:O20"/>
    <mergeCell ref="P20:S20"/>
    <mergeCell ref="T20:X20"/>
    <mergeCell ref="Y20:AB20"/>
    <mergeCell ref="AC20:AG20"/>
    <mergeCell ref="BA20:BD20"/>
    <mergeCell ref="BI18:BP18"/>
    <mergeCell ref="A19:J19"/>
    <mergeCell ref="K19:O19"/>
    <mergeCell ref="P19:S19"/>
    <mergeCell ref="BE20:BH20"/>
    <mergeCell ref="T19:X19"/>
    <mergeCell ref="Y19:AB19"/>
    <mergeCell ref="AC19:AG19"/>
    <mergeCell ref="AI19:AL19"/>
    <mergeCell ref="AM19:AP19"/>
    <mergeCell ref="BI19:BO19"/>
    <mergeCell ref="AW19:AZ19"/>
    <mergeCell ref="BA19:BD19"/>
    <mergeCell ref="BE19:BH19"/>
    <mergeCell ref="AQ19:AV19"/>
    <mergeCell ref="A17:J17"/>
    <mergeCell ref="K17:O17"/>
    <mergeCell ref="P17:S17"/>
    <mergeCell ref="T17:X17"/>
    <mergeCell ref="Y17:AB17"/>
    <mergeCell ref="AC17:AG17"/>
    <mergeCell ref="AI17:AL17"/>
    <mergeCell ref="BI17:BP17"/>
    <mergeCell ref="A18:J18"/>
    <mergeCell ref="K18:O18"/>
    <mergeCell ref="P18:S18"/>
    <mergeCell ref="T18:X18"/>
    <mergeCell ref="Y18:AB18"/>
    <mergeCell ref="AC18:AG18"/>
    <mergeCell ref="BA18:BD18"/>
    <mergeCell ref="BE18:BH18"/>
    <mergeCell ref="AW17:AZ17"/>
    <mergeCell ref="BA17:BD17"/>
    <mergeCell ref="BE17:BH17"/>
    <mergeCell ref="AI18:AL18"/>
    <mergeCell ref="AM18:AP18"/>
    <mergeCell ref="AQ18:AV18"/>
    <mergeCell ref="AW18:AZ18"/>
    <mergeCell ref="AM17:AP17"/>
    <mergeCell ref="T16:X16"/>
    <mergeCell ref="Y15:AB15"/>
    <mergeCell ref="AC15:AG15"/>
    <mergeCell ref="AI15:AL15"/>
    <mergeCell ref="AM15:AP15"/>
    <mergeCell ref="AQ15:AV15"/>
    <mergeCell ref="BI15:BO15"/>
    <mergeCell ref="A16:J16"/>
    <mergeCell ref="K16:O16"/>
    <mergeCell ref="P16:S16"/>
    <mergeCell ref="Y16:AB16"/>
    <mergeCell ref="AC16:AG16"/>
    <mergeCell ref="BA16:BD16"/>
    <mergeCell ref="BE16:BH16"/>
    <mergeCell ref="AW15:AZ15"/>
    <mergeCell ref="AQ16:AV16"/>
    <mergeCell ref="AW16:AZ16"/>
    <mergeCell ref="BI16:BP16"/>
    <mergeCell ref="BI14:BP14"/>
    <mergeCell ref="A24:J24"/>
    <mergeCell ref="K24:O24"/>
    <mergeCell ref="P24:S24"/>
    <mergeCell ref="T24:X24"/>
    <mergeCell ref="Y24:AB24"/>
    <mergeCell ref="AC24:AG24"/>
    <mergeCell ref="BA24:BD24"/>
    <mergeCell ref="BE24:BH24"/>
    <mergeCell ref="AW14:AZ14"/>
    <mergeCell ref="BA14:BD14"/>
    <mergeCell ref="BE14:BH14"/>
    <mergeCell ref="AI24:AL24"/>
    <mergeCell ref="AM24:AP24"/>
    <mergeCell ref="AQ24:AV24"/>
    <mergeCell ref="AW24:AZ24"/>
    <mergeCell ref="BA15:BD15"/>
    <mergeCell ref="BE15:BH15"/>
    <mergeCell ref="AI16:AL16"/>
    <mergeCell ref="AM16:AP16"/>
    <mergeCell ref="BI24:BP24"/>
    <mergeCell ref="A15:J15"/>
    <mergeCell ref="K15:O15"/>
    <mergeCell ref="P15:S15"/>
    <mergeCell ref="A14:J14"/>
    <mergeCell ref="K14:O14"/>
    <mergeCell ref="P14:S14"/>
    <mergeCell ref="T14:X14"/>
    <mergeCell ref="Y14:AB14"/>
    <mergeCell ref="AC14:AG14"/>
    <mergeCell ref="AI14:AL14"/>
    <mergeCell ref="AM14:AP14"/>
    <mergeCell ref="AQ14:AV14"/>
    <mergeCell ref="BE13:BH13"/>
    <mergeCell ref="AW12:AZ12"/>
    <mergeCell ref="BA12:BD12"/>
    <mergeCell ref="BE12:BH12"/>
    <mergeCell ref="AI13:AL13"/>
    <mergeCell ref="AM13:AP13"/>
    <mergeCell ref="AQ13:AV13"/>
    <mergeCell ref="AW13:AZ13"/>
    <mergeCell ref="AQ12:AV12"/>
    <mergeCell ref="AI12:AL12"/>
    <mergeCell ref="AM12:AP12"/>
    <mergeCell ref="E6:G6"/>
    <mergeCell ref="AC6:AG6"/>
    <mergeCell ref="AI6:AL6"/>
    <mergeCell ref="AM6:AP6"/>
    <mergeCell ref="AQ6:AV6"/>
    <mergeCell ref="P7:S7"/>
    <mergeCell ref="AQ7:AV7"/>
    <mergeCell ref="BA11:BD11"/>
    <mergeCell ref="A10:H10"/>
    <mergeCell ref="K10:O10"/>
    <mergeCell ref="P10:S10"/>
    <mergeCell ref="T10:X10"/>
    <mergeCell ref="Y10:AB10"/>
    <mergeCell ref="AC10:AG10"/>
    <mergeCell ref="A11:J11"/>
    <mergeCell ref="K11:O11"/>
    <mergeCell ref="P11:S11"/>
    <mergeCell ref="T11:X11"/>
    <mergeCell ref="Y11:AB11"/>
    <mergeCell ref="AC11:AG11"/>
    <mergeCell ref="AW10:AZ10"/>
    <mergeCell ref="AI11:AL11"/>
    <mergeCell ref="AM11:AP11"/>
    <mergeCell ref="AQ11:AV11"/>
    <mergeCell ref="A1:AG1"/>
    <mergeCell ref="AI1:BP1"/>
    <mergeCell ref="A3:J4"/>
    <mergeCell ref="K3:O4"/>
    <mergeCell ref="P3:X3"/>
    <mergeCell ref="Y3:AG3"/>
    <mergeCell ref="A5:D5"/>
    <mergeCell ref="E5:G5"/>
    <mergeCell ref="H5:I5"/>
    <mergeCell ref="K5:O5"/>
    <mergeCell ref="AQ5:AV5"/>
    <mergeCell ref="AW5:AZ5"/>
    <mergeCell ref="P5:S5"/>
    <mergeCell ref="T5:X5"/>
    <mergeCell ref="Y5:AB5"/>
    <mergeCell ref="AM5:AP5"/>
    <mergeCell ref="T4:X4"/>
    <mergeCell ref="Y4:AB4"/>
    <mergeCell ref="P4:S4"/>
    <mergeCell ref="AM4:AP4"/>
    <mergeCell ref="AQ4:AV4"/>
    <mergeCell ref="AC4:AG4"/>
    <mergeCell ref="AI4:AL4"/>
    <mergeCell ref="AW4:AZ4"/>
    <mergeCell ref="AI5:AL5"/>
    <mergeCell ref="AC5:AG5"/>
    <mergeCell ref="AQ35:AU35"/>
    <mergeCell ref="AQ43:AU43"/>
    <mergeCell ref="AV34:AY34"/>
    <mergeCell ref="AZ34:BC34"/>
    <mergeCell ref="BD34:BG34"/>
    <mergeCell ref="BH34:BL34"/>
    <mergeCell ref="BI3:BP4"/>
    <mergeCell ref="BA4:BD4"/>
    <mergeCell ref="BE4:BH4"/>
    <mergeCell ref="BO5:BP5"/>
    <mergeCell ref="BI5:BL5"/>
    <mergeCell ref="BI10:BO10"/>
    <mergeCell ref="AI3:AZ3"/>
    <mergeCell ref="BA3:BH3"/>
    <mergeCell ref="BE5:BH5"/>
    <mergeCell ref="BA5:BD5"/>
    <mergeCell ref="BE10:BH10"/>
    <mergeCell ref="AW11:AZ11"/>
    <mergeCell ref="AQ10:AV10"/>
    <mergeCell ref="AI10:AL10"/>
    <mergeCell ref="AM10:AP10"/>
    <mergeCell ref="BA10:BD10"/>
    <mergeCell ref="BI11:BP11"/>
    <mergeCell ref="BI13:BO13"/>
    <mergeCell ref="BM45:BP45"/>
    <mergeCell ref="AZ46:BC46"/>
    <mergeCell ref="BH40:BL40"/>
    <mergeCell ref="AZ44:BC44"/>
    <mergeCell ref="BD44:BG44"/>
    <mergeCell ref="BH44:BL44"/>
    <mergeCell ref="AZ45:BC45"/>
    <mergeCell ref="BH41:BL41"/>
    <mergeCell ref="BD45:BG45"/>
    <mergeCell ref="BH45:BL45"/>
    <mergeCell ref="BI12:BP12"/>
    <mergeCell ref="BA13:BD13"/>
    <mergeCell ref="BD40:BG40"/>
    <mergeCell ref="BH37:BL37"/>
    <mergeCell ref="BH38:BL38"/>
    <mergeCell ref="BH39:BL39"/>
    <mergeCell ref="AZ40:BC40"/>
    <mergeCell ref="BH36:BL36"/>
    <mergeCell ref="BD46:BG46"/>
    <mergeCell ref="BH46:BL46"/>
    <mergeCell ref="BE11:BH11"/>
    <mergeCell ref="BM32:BP33"/>
    <mergeCell ref="A6:D6"/>
    <mergeCell ref="H6:I6"/>
    <mergeCell ref="AZ39:BC39"/>
    <mergeCell ref="BD39:BG39"/>
    <mergeCell ref="AQ37:AU37"/>
    <mergeCell ref="AQ38:AU38"/>
    <mergeCell ref="AV38:AY38"/>
    <mergeCell ref="AV37:AY37"/>
    <mergeCell ref="AZ37:BC37"/>
    <mergeCell ref="BD37:BG37"/>
    <mergeCell ref="BD38:BG38"/>
    <mergeCell ref="AZ38:BC38"/>
    <mergeCell ref="AQ36:AU36"/>
    <mergeCell ref="AV36:AY36"/>
    <mergeCell ref="AZ36:BC36"/>
    <mergeCell ref="BD36:BG36"/>
    <mergeCell ref="BE7:BH7"/>
    <mergeCell ref="A8:D8"/>
    <mergeCell ref="E8:G8"/>
    <mergeCell ref="H8:I8"/>
    <mergeCell ref="K8:O8"/>
    <mergeCell ref="P8:S8"/>
    <mergeCell ref="T8:X8"/>
    <mergeCell ref="A9:D9"/>
    <mergeCell ref="BO6:BP6"/>
    <mergeCell ref="Y6:AB6"/>
    <mergeCell ref="AW6:AZ6"/>
    <mergeCell ref="BI6:BL6"/>
    <mergeCell ref="K6:O6"/>
    <mergeCell ref="P6:S6"/>
    <mergeCell ref="T6:X6"/>
    <mergeCell ref="BE6:BH6"/>
    <mergeCell ref="BA6:BD6"/>
    <mergeCell ref="BI7:BL7"/>
    <mergeCell ref="BO7:BP7"/>
    <mergeCell ref="T7:X7"/>
    <mergeCell ref="Y7:AB7"/>
    <mergeCell ref="AC7:AG7"/>
    <mergeCell ref="AI7:AL7"/>
    <mergeCell ref="AM7:AP7"/>
    <mergeCell ref="A7:D7"/>
    <mergeCell ref="E7:G7"/>
    <mergeCell ref="H7:I7"/>
    <mergeCell ref="K7:O7"/>
    <mergeCell ref="AW7:AZ7"/>
    <mergeCell ref="BA7:BD7"/>
    <mergeCell ref="AW8:AZ8"/>
    <mergeCell ref="BI9:BL9"/>
    <mergeCell ref="BO9:BP9"/>
    <mergeCell ref="Y9:AB9"/>
    <mergeCell ref="AC9:AG9"/>
    <mergeCell ref="AI9:AL9"/>
    <mergeCell ref="AM9:AP9"/>
    <mergeCell ref="AQ9:AV9"/>
    <mergeCell ref="AW9:AZ9"/>
    <mergeCell ref="BE9:BH9"/>
    <mergeCell ref="BA8:BD8"/>
    <mergeCell ref="BE8:BH8"/>
    <mergeCell ref="BI8:BL8"/>
    <mergeCell ref="BO8:BP8"/>
    <mergeCell ref="Y8:AB8"/>
    <mergeCell ref="AC8:AG8"/>
    <mergeCell ref="AI8:AL8"/>
    <mergeCell ref="AM8:AP8"/>
    <mergeCell ref="AQ8:AV8"/>
    <mergeCell ref="H9:I9"/>
    <mergeCell ref="K9:O9"/>
    <mergeCell ref="P9:S9"/>
    <mergeCell ref="T9:X9"/>
    <mergeCell ref="BA9:BD9"/>
    <mergeCell ref="A46:B46"/>
    <mergeCell ref="F46:I46"/>
    <mergeCell ref="J46:M46"/>
    <mergeCell ref="N46:Q46"/>
    <mergeCell ref="R46:U46"/>
    <mergeCell ref="V46:Y46"/>
    <mergeCell ref="E9:G9"/>
    <mergeCell ref="A13:J13"/>
    <mergeCell ref="K13:O13"/>
    <mergeCell ref="P13:S13"/>
    <mergeCell ref="T13:X13"/>
    <mergeCell ref="Y13:AB13"/>
    <mergeCell ref="AC13:AG13"/>
    <mergeCell ref="A12:J12"/>
    <mergeCell ref="K12:O12"/>
    <mergeCell ref="P12:S12"/>
    <mergeCell ref="T12:X12"/>
    <mergeCell ref="Y12:AB12"/>
    <mergeCell ref="AC12:AG12"/>
    <mergeCell ref="BM43:BP43"/>
    <mergeCell ref="AM32:AP33"/>
    <mergeCell ref="AQ32:AU33"/>
    <mergeCell ref="AV32:AY33"/>
    <mergeCell ref="AZ32:BC33"/>
    <mergeCell ref="BD32:BG33"/>
    <mergeCell ref="BH32:BL33"/>
    <mergeCell ref="AV35:AY35"/>
    <mergeCell ref="AZ35:BC35"/>
    <mergeCell ref="AV43:AY43"/>
    <mergeCell ref="AZ43:BC43"/>
    <mergeCell ref="BD43:BG43"/>
    <mergeCell ref="BH43:BL43"/>
    <mergeCell ref="BL47:BR47"/>
    <mergeCell ref="V47:Y47"/>
    <mergeCell ref="Z47:AC47"/>
    <mergeCell ref="V48:Y48"/>
    <mergeCell ref="Z48:AC48"/>
    <mergeCell ref="Z46:AC46"/>
    <mergeCell ref="AD46:AG46"/>
    <mergeCell ref="AI46:AL46"/>
    <mergeCell ref="AM46:AP46"/>
    <mergeCell ref="AQ46:AU46"/>
    <mergeCell ref="AV46:AY46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scaleWithDoc="0" alignWithMargins="0">
    <oddFooter>&amp;C&amp;P</oddFooter>
  </headerFooter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見出し</vt:lpstr>
      <vt:lpstr>1</vt:lpstr>
      <vt:lpstr>2～4</vt:lpstr>
      <vt:lpstr>5</vt:lpstr>
      <vt:lpstr>6.7</vt:lpstr>
      <vt:lpstr>8.9</vt:lpstr>
      <vt:lpstr>10.11</vt:lpstr>
      <vt:lpstr>'1'!Print_Area</vt:lpstr>
      <vt:lpstr>'10.11'!Print_Area</vt:lpstr>
      <vt:lpstr>'2～4'!Print_Area</vt:lpstr>
      <vt:lpstr>'5'!Print_Area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2019-03-08T04:03:34Z</cp:lastPrinted>
  <dcterms:created xsi:type="dcterms:W3CDTF">2001-02-26T07:05:11Z</dcterms:created>
  <dcterms:modified xsi:type="dcterms:W3CDTF">2019-03-08T04:05:05Z</dcterms:modified>
</cp:coreProperties>
</file>