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</sheets>
  <definedNames>
    <definedName name="_xlnm.Print_Area" localSheetId="1">'1'!$A$1:$AC$47</definedName>
    <definedName name="_xlnm.Print_Area" localSheetId="4">'4'!$A$1:$AH$68</definedName>
    <definedName name="_xlnm.Print_Area" localSheetId="8">'8'!$A$1:$AC$57</definedName>
    <definedName name="_xlnm.Print_Area" localSheetId="0">'見出し'!$A$1:$N$18</definedName>
  </definedNames>
  <calcPr fullCalcOnLoad="1"/>
</workbook>
</file>

<file path=xl/comments7.xml><?xml version="1.0" encoding="utf-8"?>
<comments xmlns="http://schemas.openxmlformats.org/spreadsheetml/2006/main">
  <authors>
    <author>GR001010</author>
  </authors>
  <commentList>
    <comment ref="AD28" authorId="0">
      <text>
        <r>
          <rPr>
            <b/>
            <sz val="9"/>
            <rFont val="ＭＳ Ｐゴシック"/>
            <family val="3"/>
          </rPr>
          <t>GR001010:</t>
        </r>
        <r>
          <rPr>
            <sz val="9"/>
            <rFont val="ＭＳ Ｐゴシック"/>
            <family val="3"/>
          </rPr>
          <t xml:space="preserve">
セルD42　計算除外</t>
        </r>
      </text>
    </comment>
  </commentList>
</comments>
</file>

<file path=xl/sharedStrings.xml><?xml version="1.0" encoding="utf-8"?>
<sst xmlns="http://schemas.openxmlformats.org/spreadsheetml/2006/main" count="604" uniqueCount="315">
  <si>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</si>
  <si>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</si>
  <si>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</si>
  <si>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</si>
  <si>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</si>
  <si>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</si>
  <si>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</si>
  <si>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</si>
  <si>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</si>
  <si>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</si>
  <si>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</si>
  <si>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</si>
  <si>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</si>
  <si>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</si>
  <si>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</si>
  <si>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臨時特例借換債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</si>
  <si>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</si>
  <si>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</si>
  <si>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</si>
  <si>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</si>
  <si>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</si>
  <si>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</si>
  <si>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</si>
  <si>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</si>
  <si>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</si>
  <si>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</si>
  <si>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</si>
  <si>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</si>
  <si>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</si>
  <si>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</si>
  <si>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</si>
  <si>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</si>
  <si>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</si>
  <si>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</si>
  <si>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</si>
  <si>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</si>
  <si>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</si>
  <si>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</si>
  <si>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</si>
  <si>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</si>
  <si>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</si>
  <si>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</si>
  <si>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</si>
  <si>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資料 … 競輪事業課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</si>
  <si>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</si>
  <si>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</si>
  <si>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</si>
  <si>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</si>
  <si>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</si>
  <si>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</si>
  <si>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</si>
  <si>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</si>
  <si>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</si>
  <si>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</si>
  <si>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</si>
  <si>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</si>
  <si>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</si>
  <si>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</si>
  <si>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</si>
  <si>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</si>
  <si>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</si>
  <si>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</si>
  <si>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</si>
  <si>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</si>
  <si>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</si>
  <si>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</si>
  <si>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</si>
  <si>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</si>
  <si>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</si>
  <si>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１９．財　　政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</si>
  <si>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</si>
  <si>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</si>
  <si>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</si>
  <si>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</si>
  <si>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</si>
  <si>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</si>
  <si>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</si>
  <si>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</si>
  <si>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交通災害共済事業</t>
  </si>
  <si>
    <t>海岸整備事業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</si>
  <si>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</si>
  <si>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</si>
  <si>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</si>
  <si>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</si>
  <si>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</si>
  <si>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</si>
  <si>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</si>
  <si>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</si>
  <si>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</si>
  <si>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</si>
  <si>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</si>
  <si>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</si>
  <si>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</si>
  <si>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</si>
  <si>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</si>
  <si>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</si>
  <si>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</si>
  <si>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</si>
  <si>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</si>
  <si>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</si>
  <si>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</si>
  <si>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</si>
  <si>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</si>
  <si>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</si>
  <si>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</si>
  <si>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</si>
  <si>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</si>
  <si>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</si>
  <si>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</si>
  <si>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</si>
  <si>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</si>
  <si>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</si>
  <si>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</si>
  <si>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</si>
  <si>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</si>
  <si>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</si>
  <si>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</si>
  <si>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</si>
  <si>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</si>
  <si>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</si>
  <si>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</si>
  <si>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</si>
  <si>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</si>
  <si>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公営企業金融公庫</t>
  </si>
  <si>
    <t>市中銀行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</si>
  <si>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</si>
  <si>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</si>
  <si>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</si>
  <si>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</si>
  <si>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</si>
  <si>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</si>
  <si>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</si>
  <si>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</si>
  <si>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</si>
  <si>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</si>
  <si>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</si>
  <si>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</si>
  <si>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</si>
  <si>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</si>
  <si>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</si>
  <si>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海岸整備事業債</t>
  </si>
  <si>
    <t>公共用地先行取得事業債</t>
  </si>
  <si>
    <t>公共下水道事業債</t>
  </si>
  <si>
    <t>地方卸売市場事業債</t>
  </si>
  <si>
    <t>湯都ピア浜脇事業債</t>
  </si>
  <si>
    <t>温泉事業債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</si>
  <si>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</si>
  <si>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</si>
  <si>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</si>
  <si>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</si>
  <si>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</si>
  <si>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</si>
  <si>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</si>
  <si>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</si>
  <si>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</si>
  <si>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</si>
  <si>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</si>
  <si>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</si>
  <si>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</si>
  <si>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</si>
  <si>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</si>
  <si>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</si>
  <si>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</si>
  <si>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観光施設整備基金</t>
  </si>
  <si>
    <t>ふるさとチャレンジ基金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</si>
  <si>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</si>
  <si>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</si>
  <si>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</si>
  <si>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</si>
  <si>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</si>
  <si>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</si>
  <si>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</si>
  <si>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介護保険円滑導入基金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</si>
  <si>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</si>
  <si>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</si>
  <si>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</si>
  <si>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</si>
  <si>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</si>
  <si>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</si>
  <si>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</si>
  <si>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</si>
  <si>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</si>
  <si>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</si>
  <si>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</si>
  <si>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</si>
  <si>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</si>
  <si>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</si>
  <si>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</si>
  <si>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</si>
  <si>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</si>
  <si>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</si>
  <si>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</si>
  <si>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</si>
  <si>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</si>
  <si>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</si>
  <si>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</si>
  <si>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</si>
  <si>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</si>
  <si>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</si>
  <si>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</si>
  <si>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</si>
  <si>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</si>
  <si>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</si>
  <si>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</si>
  <si>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</si>
  <si>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</si>
  <si>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</si>
  <si>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</si>
  <si>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</si>
  <si>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</si>
  <si>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</si>
  <si>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</si>
  <si>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</si>
  <si>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簡易生命保険資金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</si>
  <si>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</si>
  <si>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</si>
  <si>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</si>
  <si>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</si>
  <si>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</si>
  <si>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</si>
  <si>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</si>
  <si>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郵便貯金資金</t>
  </si>
  <si>
    <t>公営企業金融公庫</t>
  </si>
  <si>
    <t>都市職員共済組合</t>
  </si>
  <si>
    <t>大分県</t>
  </si>
  <si>
    <t>市中銀行</t>
  </si>
  <si>
    <t>市町村振興協会</t>
  </si>
  <si>
    <t>全国市有物件災害共済会</t>
  </si>
  <si>
    <t>保険会社</t>
  </si>
  <si>
    <t>ＮＴＴ</t>
  </si>
  <si>
    <t>上水道事業</t>
  </si>
  <si>
    <t>水道局</t>
  </si>
  <si>
    <t>一般会計</t>
  </si>
  <si>
    <t xml:space="preserve">水道局 </t>
  </si>
  <si>
    <t>職員退職手当基金</t>
  </si>
  <si>
    <t>配当割交付金</t>
  </si>
  <si>
    <t>株式等譲渡所得割交付金</t>
  </si>
  <si>
    <t>国県補助金精算金</t>
  </si>
  <si>
    <t>企業債償還金</t>
  </si>
  <si>
    <t>－</t>
  </si>
  <si>
    <t>平 成 １６ 年 度</t>
  </si>
  <si>
    <t>－</t>
  </si>
  <si>
    <t>【注】 ◎は記念競輪を含む。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</si>
  <si>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</si>
  <si>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</si>
  <si>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</si>
  <si>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</si>
  <si>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</si>
  <si>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</si>
  <si>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</si>
  <si>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</si>
  <si>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平成１７年度</t>
  </si>
  <si>
    <t>平　　成　　１７　　年　　度</t>
  </si>
  <si>
    <t>年</t>
  </si>
  <si>
    <t>平成１８年</t>
  </si>
  <si>
    <t>※ 平成１７年版統計書より、項目「予備費」を「国県補助金」に変更。</t>
  </si>
  <si>
    <t>－</t>
  </si>
  <si>
    <t>平成１８年度末現在</t>
  </si>
  <si>
    <t>平成１９年４月１日現在</t>
  </si>
  <si>
    <t>平成１８年度</t>
  </si>
  <si>
    <t>平　　成　　１７　  年　　度</t>
  </si>
  <si>
    <t>平　　成　　１８　  年　　度</t>
  </si>
  <si>
    <t>平成１９年度</t>
  </si>
  <si>
    <t>－</t>
  </si>
  <si>
    <t>－</t>
  </si>
  <si>
    <t>－</t>
  </si>
  <si>
    <t>－</t>
  </si>
  <si>
    <t>平 成 １７ 年 度</t>
  </si>
  <si>
    <t>平 成 １８ 年 度</t>
  </si>
  <si>
    <t>平成１９年</t>
  </si>
  <si>
    <t>◎</t>
  </si>
  <si>
    <t>７</t>
  </si>
  <si>
    <t>８</t>
  </si>
  <si>
    <t>－</t>
  </si>
  <si>
    <t>平　　成　　１８　　年　　度</t>
  </si>
  <si>
    <t>平成１９年度</t>
  </si>
  <si>
    <t>平 成 １６ 年 度</t>
  </si>
  <si>
    <t>平 成 １７　年 度</t>
  </si>
  <si>
    <t>平 成 １８　年 度</t>
  </si>
  <si>
    <t>－</t>
  </si>
  <si>
    <t>－</t>
  </si>
  <si>
    <t>平　 成 　１６　 年　 度</t>
  </si>
  <si>
    <t>平　 成 　１７　 年　 度</t>
  </si>
  <si>
    <t>平　 成 　１８　 年　 度</t>
  </si>
  <si>
    <t>－</t>
  </si>
  <si>
    <t>※ 平成１７年版統計書より、項目「配当割交付金」と「株式等譲渡所得割交付金」を追加。</t>
  </si>
  <si>
    <t>平　 成 　１６　 年　 度</t>
  </si>
  <si>
    <t>平　 成 　１７　 年　 度</t>
  </si>
  <si>
    <t>平　 成 　１８　 年　 度</t>
  </si>
  <si>
    <t>平成１９年３月末日現在</t>
  </si>
  <si>
    <t>ONSENツーリズム推進基金</t>
  </si>
  <si>
    <t>前年度末現在高</t>
  </si>
  <si>
    <t>－</t>
  </si>
  <si>
    <t>農林水産業費</t>
  </si>
  <si>
    <t>農林水産業債</t>
  </si>
  <si>
    <t>国民健康保険基金</t>
  </si>
  <si>
    <t>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</si>
  <si>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</si>
  <si>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</si>
  <si>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</si>
  <si>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</si>
  <si>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</si>
  <si>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</si>
  <si>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</si>
  <si>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</si>
  <si>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</si>
  <si>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</si>
  <si>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</si>
  <si>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</si>
  <si>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</si>
  <si>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</si>
  <si>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</si>
  <si>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</si>
  <si>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※ 平成１９年版統計書より項目追加。</t>
  </si>
  <si>
    <t>海岸整備事業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</si>
</sst>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13" fillId="24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24" borderId="18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4" fillId="25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13" fillId="24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distributed" vertical="center"/>
    </xf>
    <xf numFmtId="0" fontId="16" fillId="24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3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24" borderId="0" xfId="0" applyFont="1" applyFill="1" applyBorder="1" applyAlignment="1">
      <alignment horizontal="distributed" vertical="center"/>
    </xf>
    <xf numFmtId="0" fontId="4" fillId="25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/>
    </xf>
    <xf numFmtId="192" fontId="13" fillId="24" borderId="0" xfId="0" applyNumberFormat="1" applyFont="1" applyFill="1" applyBorder="1" applyAlignment="1">
      <alignment horizontal="right" vertical="center"/>
    </xf>
    <xf numFmtId="193" fontId="13" fillId="24" borderId="0" xfId="0" applyNumberFormat="1" applyFont="1" applyFill="1" applyBorder="1" applyAlignment="1">
      <alignment horizontal="right" vertical="center"/>
    </xf>
    <xf numFmtId="192" fontId="13" fillId="24" borderId="11" xfId="0" applyNumberFormat="1" applyFont="1" applyFill="1" applyBorder="1" applyAlignment="1">
      <alignment horizontal="right" vertical="center"/>
    </xf>
    <xf numFmtId="192" fontId="4" fillId="25" borderId="11" xfId="0" applyNumberFormat="1" applyFont="1" applyFill="1" applyBorder="1" applyAlignment="1">
      <alignment horizontal="right" vertical="center"/>
    </xf>
    <xf numFmtId="192" fontId="4" fillId="25" borderId="0" xfId="0" applyNumberFormat="1" applyFont="1" applyFill="1" applyBorder="1" applyAlignment="1">
      <alignment horizontal="right" vertical="center"/>
    </xf>
    <xf numFmtId="193" fontId="4" fillId="25" borderId="0" xfId="0" applyNumberFormat="1" applyFont="1" applyFill="1" applyBorder="1" applyAlignment="1">
      <alignment horizontal="right" vertical="center"/>
    </xf>
    <xf numFmtId="225" fontId="13" fillId="24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192" fontId="4" fillId="0" borderId="15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2" fontId="13" fillId="24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2" fontId="16" fillId="24" borderId="18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192" fontId="0" fillId="0" borderId="0" xfId="0" applyNumberFormat="1" applyFont="1" applyFill="1" applyBorder="1" applyAlignment="1">
      <alignment horizontal="right" vertical="center"/>
    </xf>
    <xf numFmtId="192" fontId="0" fillId="25" borderId="0" xfId="0" applyNumberFormat="1" applyFill="1" applyBorder="1" applyAlignment="1">
      <alignment horizontal="right" vertical="center"/>
    </xf>
    <xf numFmtId="192" fontId="0" fillId="25" borderId="0" xfId="0" applyNumberFormat="1" applyFont="1" applyFill="1" applyBorder="1" applyAlignment="1">
      <alignment horizontal="right" vertical="center"/>
    </xf>
    <xf numFmtId="192" fontId="16" fillId="24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92" fontId="0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3" fillId="24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distributed" vertical="center" indent="1"/>
    </xf>
    <xf numFmtId="38" fontId="4" fillId="0" borderId="0" xfId="49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13" fillId="24" borderId="18" xfId="0" applyFont="1" applyFill="1" applyBorder="1" applyAlignment="1">
      <alignment horizontal="distributed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93" fontId="13" fillId="24" borderId="18" xfId="0" applyNumberFormat="1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 indent="1"/>
    </xf>
    <xf numFmtId="0" fontId="6" fillId="25" borderId="10" xfId="0" applyFont="1" applyFill="1" applyBorder="1" applyAlignment="1">
      <alignment horizontal="distributed" vertical="center" indent="1"/>
    </xf>
    <xf numFmtId="192" fontId="6" fillId="25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93" fontId="6" fillId="25" borderId="0" xfId="0" applyNumberFormat="1" applyFont="1" applyFill="1" applyBorder="1" applyAlignment="1">
      <alignment horizontal="right" vertical="center"/>
    </xf>
    <xf numFmtId="0" fontId="0" fillId="25" borderId="0" xfId="0" applyFont="1" applyFill="1" applyAlignment="1">
      <alignment horizontal="distributed" vertical="center" indent="1"/>
    </xf>
    <xf numFmtId="0" fontId="0" fillId="25" borderId="10" xfId="0" applyFont="1" applyFill="1" applyBorder="1" applyAlignment="1">
      <alignment horizontal="distributed" vertical="center" indent="1"/>
    </xf>
    <xf numFmtId="0" fontId="15" fillId="0" borderId="10" xfId="0" applyFont="1" applyFill="1" applyBorder="1" applyAlignment="1">
      <alignment horizontal="distributed" vertical="center" indent="1"/>
    </xf>
    <xf numFmtId="193" fontId="4" fillId="0" borderId="15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94" fontId="13" fillId="24" borderId="18" xfId="0" applyNumberFormat="1" applyFont="1" applyFill="1" applyBorder="1" applyAlignment="1">
      <alignment horizontal="right" vertical="center"/>
    </xf>
    <xf numFmtId="194" fontId="13" fillId="24" borderId="19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13" fillId="24" borderId="0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194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0" fillId="0" borderId="18" xfId="0" applyNumberForma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0" fillId="0" borderId="15" xfId="0" applyNumberForma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94" fontId="4" fillId="0" borderId="33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92" fontId="13" fillId="24" borderId="13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9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6" name="AutoShape 2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03" t="s">
        <v>0</v>
      </c>
      <c r="C6" s="100"/>
      <c r="D6" s="104" t="s">
        <v>24</v>
      </c>
      <c r="E6" s="105"/>
      <c r="F6" s="105"/>
      <c r="G6" s="105"/>
      <c r="H6" s="105"/>
      <c r="I6" s="105"/>
      <c r="J6" s="105"/>
      <c r="K6" s="105"/>
      <c r="L6" s="105"/>
      <c r="M6" s="105"/>
      <c r="N6" s="2"/>
      <c r="O6" s="2"/>
      <c r="P6" s="2"/>
    </row>
    <row r="7" spans="2:16" ht="19.5" customHeight="1">
      <c r="B7" s="100"/>
      <c r="C7" s="100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99" t="s">
        <v>297</v>
      </c>
      <c r="E11" s="100"/>
      <c r="F11" s="101" t="s">
        <v>22</v>
      </c>
      <c r="G11" s="102"/>
      <c r="H11" s="102"/>
      <c r="I11" s="102"/>
      <c r="J11" s="2"/>
      <c r="K11" s="2"/>
      <c r="L11" s="2"/>
      <c r="M11" s="2"/>
      <c r="N11" s="2"/>
      <c r="O11" s="2"/>
      <c r="P11" s="2"/>
    </row>
    <row r="12" spans="4:16" ht="19.5" customHeight="1">
      <c r="D12" s="99" t="s">
        <v>298</v>
      </c>
      <c r="E12" s="100"/>
      <c r="F12" s="101" t="s">
        <v>16</v>
      </c>
      <c r="G12" s="102"/>
      <c r="H12" s="102"/>
      <c r="I12" s="102"/>
      <c r="J12" s="102"/>
      <c r="K12" s="102"/>
      <c r="L12" s="102"/>
      <c r="M12" s="102"/>
      <c r="N12" s="2"/>
      <c r="O12" s="2"/>
      <c r="P12" s="2"/>
    </row>
    <row r="13" spans="4:16" ht="19.5" customHeight="1">
      <c r="D13" s="99" t="s">
        <v>299</v>
      </c>
      <c r="E13" s="100"/>
      <c r="F13" s="101" t="s">
        <v>17</v>
      </c>
      <c r="G13" s="102"/>
      <c r="H13" s="102"/>
      <c r="I13" s="102"/>
      <c r="J13" s="102"/>
      <c r="K13" s="102"/>
      <c r="L13" s="102"/>
      <c r="M13" s="102"/>
      <c r="N13" s="102"/>
      <c r="O13" s="2"/>
      <c r="P13" s="2"/>
    </row>
    <row r="14" spans="4:16" ht="19.5" customHeight="1">
      <c r="D14" s="99" t="s">
        <v>300</v>
      </c>
      <c r="E14" s="100"/>
      <c r="F14" s="101" t="s">
        <v>18</v>
      </c>
      <c r="G14" s="102"/>
      <c r="H14" s="102"/>
      <c r="I14" s="102"/>
      <c r="J14" s="102"/>
      <c r="K14" s="2"/>
      <c r="L14" s="2"/>
      <c r="M14" s="2"/>
      <c r="N14" s="2"/>
      <c r="O14" s="2"/>
      <c r="P14" s="2"/>
    </row>
    <row r="15" spans="4:16" ht="19.5" customHeight="1">
      <c r="D15" s="99" t="s">
        <v>301</v>
      </c>
      <c r="E15" s="100"/>
      <c r="F15" s="101" t="s">
        <v>19</v>
      </c>
      <c r="G15" s="102"/>
      <c r="H15" s="102"/>
      <c r="I15" s="102"/>
      <c r="J15" s="102"/>
      <c r="K15" s="2"/>
      <c r="L15" s="2"/>
      <c r="M15" s="2"/>
      <c r="N15" s="2"/>
      <c r="O15" s="2"/>
      <c r="P15" s="2"/>
    </row>
    <row r="16" spans="4:16" ht="19.5" customHeight="1">
      <c r="D16" s="99" t="s">
        <v>302</v>
      </c>
      <c r="E16" s="100"/>
      <c r="F16" s="101" t="s">
        <v>20</v>
      </c>
      <c r="G16" s="102"/>
      <c r="H16" s="102"/>
      <c r="I16" s="102"/>
      <c r="J16" s="102"/>
      <c r="K16" s="2"/>
      <c r="L16" s="2"/>
      <c r="M16" s="2"/>
      <c r="N16" s="2"/>
      <c r="O16" s="2"/>
      <c r="P16" s="2"/>
    </row>
    <row r="17" spans="4:16" ht="19.5" customHeight="1">
      <c r="D17" s="99" t="s">
        <v>303</v>
      </c>
      <c r="E17" s="100"/>
      <c r="F17" s="101" t="s">
        <v>21</v>
      </c>
      <c r="G17" s="102"/>
      <c r="H17" s="102"/>
      <c r="I17" s="102"/>
      <c r="J17" s="102"/>
      <c r="K17" s="102"/>
      <c r="L17" s="102"/>
      <c r="M17" s="2"/>
      <c r="N17" s="2"/>
      <c r="O17" s="2"/>
      <c r="P17" s="2"/>
    </row>
    <row r="18" spans="4:16" ht="19.5" customHeight="1">
      <c r="D18" s="99" t="s">
        <v>304</v>
      </c>
      <c r="E18" s="100"/>
      <c r="F18" s="101" t="s">
        <v>23</v>
      </c>
      <c r="G18" s="102"/>
      <c r="H18" s="102"/>
      <c r="I18" s="102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D17:E17"/>
    <mergeCell ref="D18:E18"/>
    <mergeCell ref="B6:C7"/>
    <mergeCell ref="D12:E12"/>
    <mergeCell ref="D6:M7"/>
    <mergeCell ref="D13:E13"/>
    <mergeCell ref="D14:E14"/>
    <mergeCell ref="D15:E15"/>
    <mergeCell ref="F18:I18"/>
    <mergeCell ref="F17:L17"/>
    <mergeCell ref="D16:E16"/>
    <mergeCell ref="D11:E11"/>
    <mergeCell ref="F15:J15"/>
    <mergeCell ref="F16:J16"/>
    <mergeCell ref="F14:J14"/>
    <mergeCell ref="F13:N13"/>
    <mergeCell ref="F11:I11"/>
    <mergeCell ref="F12:M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19.5" customHeight="1"/>
  <cols>
    <col min="1" max="1" width="1.875" style="29" customWidth="1"/>
    <col min="2" max="2" width="3.00390625" style="29" customWidth="1"/>
    <col min="3" max="16384" width="3.625" style="29" customWidth="1"/>
  </cols>
  <sheetData>
    <row r="1" spans="1:29" ht="19.5" customHeight="1">
      <c r="A1" s="126" t="s">
        <v>69</v>
      </c>
      <c r="B1" s="126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9.5" customHeight="1">
      <c r="A2" s="116" t="s">
        <v>305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7" ht="19.5" customHeight="1" thickBot="1">
      <c r="A3" s="115" t="s">
        <v>10</v>
      </c>
      <c r="B3" s="115"/>
      <c r="C3" s="102"/>
      <c r="D3" s="102"/>
      <c r="E3" s="102"/>
      <c r="F3" s="102"/>
      <c r="G3" s="102"/>
    </row>
    <row r="4" spans="1:29" ht="19.5" customHeight="1">
      <c r="A4" s="122" t="s">
        <v>70</v>
      </c>
      <c r="B4" s="122"/>
      <c r="C4" s="118"/>
      <c r="D4" s="118"/>
      <c r="E4" s="118"/>
      <c r="F4" s="118"/>
      <c r="G4" s="118"/>
      <c r="H4" s="118"/>
      <c r="I4" s="118"/>
      <c r="J4" s="117" t="s">
        <v>71</v>
      </c>
      <c r="K4" s="118"/>
      <c r="L4" s="118"/>
      <c r="M4" s="118"/>
      <c r="N4" s="117" t="s">
        <v>72</v>
      </c>
      <c r="O4" s="118"/>
      <c r="P4" s="118"/>
      <c r="Q4" s="118"/>
      <c r="R4" s="117" t="s">
        <v>73</v>
      </c>
      <c r="S4" s="118"/>
      <c r="T4" s="118"/>
      <c r="U4" s="118"/>
      <c r="V4" s="117" t="s">
        <v>72</v>
      </c>
      <c r="W4" s="118"/>
      <c r="X4" s="118"/>
      <c r="Y4" s="118"/>
      <c r="Z4" s="117" t="s">
        <v>74</v>
      </c>
      <c r="AA4" s="118"/>
      <c r="AB4" s="118"/>
      <c r="AC4" s="120"/>
    </row>
    <row r="5" spans="1:29" ht="19.5" customHeight="1">
      <c r="A5" s="123"/>
      <c r="B5" s="123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1"/>
    </row>
    <row r="6" spans="1:29" ht="19.5" customHeight="1">
      <c r="A6" s="124" t="s">
        <v>251</v>
      </c>
      <c r="B6" s="124"/>
      <c r="C6" s="124"/>
      <c r="D6" s="124"/>
      <c r="E6" s="124"/>
      <c r="F6" s="124"/>
      <c r="G6" s="124"/>
      <c r="H6" s="124"/>
      <c r="I6" s="125"/>
      <c r="J6" s="113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s="32" customFormat="1" ht="19.5" customHeight="1">
      <c r="A7" s="86"/>
      <c r="B7" s="106" t="s">
        <v>249</v>
      </c>
      <c r="C7" s="106"/>
      <c r="D7" s="106"/>
      <c r="E7" s="106"/>
      <c r="F7" s="106"/>
      <c r="G7" s="106"/>
      <c r="H7" s="106"/>
      <c r="I7" s="53"/>
      <c r="J7" s="129">
        <v>93127877</v>
      </c>
      <c r="K7" s="127"/>
      <c r="L7" s="127"/>
      <c r="M7" s="127"/>
      <c r="N7" s="128">
        <v>102.2</v>
      </c>
      <c r="O7" s="128"/>
      <c r="P7" s="128"/>
      <c r="Q7" s="128"/>
      <c r="R7" s="127">
        <v>91260205</v>
      </c>
      <c r="S7" s="127"/>
      <c r="T7" s="127"/>
      <c r="U7" s="127"/>
      <c r="V7" s="128">
        <v>102.6</v>
      </c>
      <c r="W7" s="128"/>
      <c r="X7" s="128"/>
      <c r="Y7" s="128"/>
      <c r="Z7" s="127">
        <v>1867672</v>
      </c>
      <c r="AA7" s="127"/>
      <c r="AB7" s="127"/>
      <c r="AC7" s="127"/>
    </row>
    <row r="8" spans="1:29" ht="15" customHeight="1">
      <c r="A8" s="10"/>
      <c r="B8" s="15"/>
      <c r="C8" s="15"/>
      <c r="D8" s="15"/>
      <c r="E8" s="15"/>
      <c r="F8" s="15"/>
      <c r="G8" s="15"/>
      <c r="H8" s="15"/>
      <c r="I8" s="10"/>
      <c r="J8" s="111"/>
      <c r="K8" s="110"/>
      <c r="L8" s="110"/>
      <c r="M8" s="110"/>
      <c r="N8" s="112"/>
      <c r="O8" s="112"/>
      <c r="P8" s="112"/>
      <c r="Q8" s="112"/>
      <c r="R8" s="110"/>
      <c r="S8" s="110"/>
      <c r="T8" s="110"/>
      <c r="U8" s="110"/>
      <c r="V8" s="112"/>
      <c r="W8" s="112"/>
      <c r="X8" s="112"/>
      <c r="Y8" s="112"/>
      <c r="Z8" s="110"/>
      <c r="AA8" s="110"/>
      <c r="AB8" s="110"/>
      <c r="AC8" s="110"/>
    </row>
    <row r="9" spans="1:29" ht="19.5" customHeight="1">
      <c r="A9" s="12"/>
      <c r="B9" s="15"/>
      <c r="C9" s="107" t="s">
        <v>5</v>
      </c>
      <c r="D9" s="107"/>
      <c r="E9" s="107"/>
      <c r="F9" s="107"/>
      <c r="G9" s="107"/>
      <c r="H9" s="107"/>
      <c r="I9" s="57"/>
      <c r="J9" s="130">
        <v>38865939</v>
      </c>
      <c r="K9" s="131"/>
      <c r="L9" s="131"/>
      <c r="M9" s="131"/>
      <c r="N9" s="132">
        <v>105.9</v>
      </c>
      <c r="O9" s="132"/>
      <c r="P9" s="132"/>
      <c r="Q9" s="132"/>
      <c r="R9" s="131">
        <v>38339383</v>
      </c>
      <c r="S9" s="131"/>
      <c r="T9" s="131"/>
      <c r="U9" s="131"/>
      <c r="V9" s="132">
        <v>105.7</v>
      </c>
      <c r="W9" s="132"/>
      <c r="X9" s="132"/>
      <c r="Y9" s="132"/>
      <c r="Z9" s="131">
        <v>526556</v>
      </c>
      <c r="AA9" s="131"/>
      <c r="AB9" s="131"/>
      <c r="AC9" s="131"/>
    </row>
    <row r="10" spans="1:29" ht="15" customHeight="1">
      <c r="A10" s="15"/>
      <c r="B10" s="15"/>
      <c r="C10" s="15"/>
      <c r="D10" s="15"/>
      <c r="E10" s="15"/>
      <c r="F10" s="15"/>
      <c r="G10" s="15"/>
      <c r="H10" s="15"/>
      <c r="I10" s="10"/>
      <c r="J10" s="111"/>
      <c r="K10" s="110"/>
      <c r="L10" s="110"/>
      <c r="M10" s="110"/>
      <c r="N10" s="112"/>
      <c r="O10" s="112"/>
      <c r="P10" s="112"/>
      <c r="Q10" s="112"/>
      <c r="R10" s="110"/>
      <c r="S10" s="110"/>
      <c r="T10" s="110"/>
      <c r="U10" s="110"/>
      <c r="V10" s="112"/>
      <c r="W10" s="112"/>
      <c r="X10" s="112"/>
      <c r="Y10" s="112"/>
      <c r="Z10" s="110"/>
      <c r="AA10" s="110"/>
      <c r="AB10" s="110"/>
      <c r="AC10" s="110"/>
    </row>
    <row r="11" spans="1:29" ht="19.5" customHeight="1">
      <c r="A11" s="12"/>
      <c r="B11" s="15"/>
      <c r="C11" s="107" t="s">
        <v>75</v>
      </c>
      <c r="D11" s="107"/>
      <c r="E11" s="107"/>
      <c r="F11" s="107"/>
      <c r="G11" s="107"/>
      <c r="H11" s="107"/>
      <c r="I11" s="57"/>
      <c r="J11" s="130">
        <v>54261938</v>
      </c>
      <c r="K11" s="131"/>
      <c r="L11" s="131"/>
      <c r="M11" s="131"/>
      <c r="N11" s="132">
        <v>99.6</v>
      </c>
      <c r="O11" s="132"/>
      <c r="P11" s="132"/>
      <c r="Q11" s="132"/>
      <c r="R11" s="131">
        <v>52920822</v>
      </c>
      <c r="S11" s="131"/>
      <c r="T11" s="131"/>
      <c r="U11" s="131"/>
      <c r="V11" s="132">
        <v>100.3</v>
      </c>
      <c r="W11" s="132"/>
      <c r="X11" s="132"/>
      <c r="Y11" s="132"/>
      <c r="Z11" s="131">
        <v>1341116</v>
      </c>
      <c r="AA11" s="131"/>
      <c r="AB11" s="131"/>
      <c r="AC11" s="131"/>
    </row>
    <row r="12" spans="1:29" ht="19.5" customHeight="1">
      <c r="A12" s="10"/>
      <c r="B12" s="10"/>
      <c r="C12" s="108" t="s">
        <v>76</v>
      </c>
      <c r="D12" s="108"/>
      <c r="E12" s="108"/>
      <c r="F12" s="108"/>
      <c r="G12" s="108"/>
      <c r="H12" s="108"/>
      <c r="I12" s="108"/>
      <c r="J12" s="111">
        <v>12447825</v>
      </c>
      <c r="K12" s="110"/>
      <c r="L12" s="110"/>
      <c r="M12" s="110"/>
      <c r="N12" s="112">
        <v>93.5</v>
      </c>
      <c r="O12" s="112"/>
      <c r="P12" s="112"/>
      <c r="Q12" s="112"/>
      <c r="R12" s="110">
        <v>12509518</v>
      </c>
      <c r="S12" s="110"/>
      <c r="T12" s="110"/>
      <c r="U12" s="110"/>
      <c r="V12" s="112">
        <v>92.9</v>
      </c>
      <c r="W12" s="112"/>
      <c r="X12" s="112"/>
      <c r="Y12" s="112"/>
      <c r="Z12" s="110">
        <v>-61693</v>
      </c>
      <c r="AA12" s="110"/>
      <c r="AB12" s="110"/>
      <c r="AC12" s="110"/>
    </row>
    <row r="13" spans="1:29" ht="19.5" customHeight="1">
      <c r="A13" s="10"/>
      <c r="B13" s="10"/>
      <c r="C13" s="108" t="s">
        <v>77</v>
      </c>
      <c r="D13" s="108"/>
      <c r="E13" s="108"/>
      <c r="F13" s="108"/>
      <c r="G13" s="108"/>
      <c r="H13" s="108"/>
      <c r="I13" s="108"/>
      <c r="J13" s="111">
        <v>14787836</v>
      </c>
      <c r="K13" s="110"/>
      <c r="L13" s="110"/>
      <c r="M13" s="110"/>
      <c r="N13" s="112">
        <v>105.8</v>
      </c>
      <c r="O13" s="112"/>
      <c r="P13" s="112"/>
      <c r="Q13" s="112"/>
      <c r="R13" s="110">
        <v>13293665</v>
      </c>
      <c r="S13" s="110"/>
      <c r="T13" s="110"/>
      <c r="U13" s="110"/>
      <c r="V13" s="112">
        <v>110</v>
      </c>
      <c r="W13" s="112"/>
      <c r="X13" s="112"/>
      <c r="Y13" s="112"/>
      <c r="Z13" s="110">
        <v>1494171</v>
      </c>
      <c r="AA13" s="110"/>
      <c r="AB13" s="110"/>
      <c r="AC13" s="110"/>
    </row>
    <row r="14" spans="1:29" ht="19.5" customHeight="1">
      <c r="A14" s="10"/>
      <c r="B14" s="10"/>
      <c r="C14" s="108" t="s">
        <v>78</v>
      </c>
      <c r="D14" s="108"/>
      <c r="E14" s="108"/>
      <c r="F14" s="108"/>
      <c r="G14" s="108"/>
      <c r="H14" s="108"/>
      <c r="I14" s="108"/>
      <c r="J14" s="111">
        <v>42157</v>
      </c>
      <c r="K14" s="110"/>
      <c r="L14" s="110"/>
      <c r="M14" s="110"/>
      <c r="N14" s="112">
        <v>104.5</v>
      </c>
      <c r="O14" s="112"/>
      <c r="P14" s="112"/>
      <c r="Q14" s="112"/>
      <c r="R14" s="110">
        <v>7245</v>
      </c>
      <c r="S14" s="110"/>
      <c r="T14" s="110"/>
      <c r="U14" s="110"/>
      <c r="V14" s="112">
        <v>83.9</v>
      </c>
      <c r="W14" s="112"/>
      <c r="X14" s="112"/>
      <c r="Y14" s="112"/>
      <c r="Z14" s="110">
        <v>34912</v>
      </c>
      <c r="AA14" s="110"/>
      <c r="AB14" s="110"/>
      <c r="AC14" s="110"/>
    </row>
    <row r="15" spans="1:29" ht="19.5" customHeight="1">
      <c r="A15" s="10"/>
      <c r="B15" s="10"/>
      <c r="C15" s="108" t="s">
        <v>79</v>
      </c>
      <c r="D15" s="108"/>
      <c r="E15" s="108"/>
      <c r="F15" s="108"/>
      <c r="G15" s="108"/>
      <c r="H15" s="108"/>
      <c r="I15" s="108"/>
      <c r="J15" s="111">
        <v>35668</v>
      </c>
      <c r="K15" s="110"/>
      <c r="L15" s="110"/>
      <c r="M15" s="110"/>
      <c r="N15" s="112">
        <v>84.5</v>
      </c>
      <c r="O15" s="112"/>
      <c r="P15" s="112"/>
      <c r="Q15" s="112"/>
      <c r="R15" s="110">
        <v>35668</v>
      </c>
      <c r="S15" s="110"/>
      <c r="T15" s="110"/>
      <c r="U15" s="110"/>
      <c r="V15" s="112">
        <v>84.5</v>
      </c>
      <c r="W15" s="112"/>
      <c r="X15" s="112"/>
      <c r="Y15" s="112"/>
      <c r="Z15" s="110" t="s">
        <v>241</v>
      </c>
      <c r="AA15" s="110"/>
      <c r="AB15" s="110"/>
      <c r="AC15" s="110"/>
    </row>
    <row r="16" spans="1:29" ht="19.5" customHeight="1">
      <c r="A16" s="10"/>
      <c r="B16" s="10"/>
      <c r="C16" s="109" t="s">
        <v>80</v>
      </c>
      <c r="D16" s="109"/>
      <c r="E16" s="109"/>
      <c r="F16" s="109"/>
      <c r="G16" s="109"/>
      <c r="H16" s="109"/>
      <c r="I16" s="109"/>
      <c r="J16" s="111">
        <v>184</v>
      </c>
      <c r="K16" s="110"/>
      <c r="L16" s="110"/>
      <c r="M16" s="110"/>
      <c r="N16" s="112">
        <v>105544.6</v>
      </c>
      <c r="O16" s="112"/>
      <c r="P16" s="112"/>
      <c r="Q16" s="112"/>
      <c r="R16" s="110">
        <v>184</v>
      </c>
      <c r="S16" s="110"/>
      <c r="T16" s="110"/>
      <c r="U16" s="110"/>
      <c r="V16" s="112">
        <v>105544.6</v>
      </c>
      <c r="W16" s="112"/>
      <c r="X16" s="112"/>
      <c r="Y16" s="112"/>
      <c r="Z16" s="110" t="s">
        <v>241</v>
      </c>
      <c r="AA16" s="110"/>
      <c r="AB16" s="110"/>
      <c r="AC16" s="110"/>
    </row>
    <row r="17" spans="1:29" ht="19.5" customHeight="1">
      <c r="A17" s="10"/>
      <c r="B17" s="10"/>
      <c r="C17" s="108" t="s">
        <v>81</v>
      </c>
      <c r="D17" s="108"/>
      <c r="E17" s="108"/>
      <c r="F17" s="108"/>
      <c r="G17" s="108"/>
      <c r="H17" s="108"/>
      <c r="I17" s="108"/>
      <c r="J17" s="111">
        <v>2955769</v>
      </c>
      <c r="K17" s="110"/>
      <c r="L17" s="110"/>
      <c r="M17" s="110"/>
      <c r="N17" s="112">
        <v>101.4</v>
      </c>
      <c r="O17" s="112"/>
      <c r="P17" s="112"/>
      <c r="Q17" s="112"/>
      <c r="R17" s="110">
        <v>2926092</v>
      </c>
      <c r="S17" s="110"/>
      <c r="T17" s="110"/>
      <c r="U17" s="110"/>
      <c r="V17" s="112">
        <v>103.3</v>
      </c>
      <c r="W17" s="112"/>
      <c r="X17" s="112"/>
      <c r="Y17" s="112"/>
      <c r="Z17" s="110">
        <v>29677</v>
      </c>
      <c r="AA17" s="110"/>
      <c r="AB17" s="110"/>
      <c r="AC17" s="110"/>
    </row>
    <row r="18" spans="1:29" ht="19.5" customHeight="1">
      <c r="A18" s="10"/>
      <c r="B18" s="10"/>
      <c r="C18" s="108" t="s">
        <v>82</v>
      </c>
      <c r="D18" s="108"/>
      <c r="E18" s="108"/>
      <c r="F18" s="108"/>
      <c r="G18" s="108"/>
      <c r="H18" s="108"/>
      <c r="I18" s="108"/>
      <c r="J18" s="111">
        <v>101936</v>
      </c>
      <c r="K18" s="110"/>
      <c r="L18" s="110"/>
      <c r="M18" s="110"/>
      <c r="N18" s="112">
        <v>102.7</v>
      </c>
      <c r="O18" s="112"/>
      <c r="P18" s="112"/>
      <c r="Q18" s="112"/>
      <c r="R18" s="110">
        <v>101936</v>
      </c>
      <c r="S18" s="110"/>
      <c r="T18" s="110"/>
      <c r="U18" s="110"/>
      <c r="V18" s="112">
        <v>102.7</v>
      </c>
      <c r="W18" s="112"/>
      <c r="X18" s="112"/>
      <c r="Y18" s="112"/>
      <c r="Z18" s="110" t="s">
        <v>241</v>
      </c>
      <c r="AA18" s="110"/>
      <c r="AB18" s="110"/>
      <c r="AC18" s="110"/>
    </row>
    <row r="19" spans="1:29" ht="19.5" customHeight="1">
      <c r="A19" s="10"/>
      <c r="B19" s="10"/>
      <c r="C19" s="108" t="s">
        <v>83</v>
      </c>
      <c r="D19" s="108"/>
      <c r="E19" s="108"/>
      <c r="F19" s="108"/>
      <c r="G19" s="108"/>
      <c r="H19" s="108"/>
      <c r="I19" s="108"/>
      <c r="J19" s="111">
        <v>15442982</v>
      </c>
      <c r="K19" s="110"/>
      <c r="L19" s="110"/>
      <c r="M19" s="110"/>
      <c r="N19" s="112">
        <v>99.5</v>
      </c>
      <c r="O19" s="112"/>
      <c r="P19" s="112"/>
      <c r="Q19" s="112"/>
      <c r="R19" s="110">
        <v>15616545</v>
      </c>
      <c r="S19" s="110"/>
      <c r="T19" s="110"/>
      <c r="U19" s="110"/>
      <c r="V19" s="112">
        <v>99</v>
      </c>
      <c r="W19" s="112"/>
      <c r="X19" s="112"/>
      <c r="Y19" s="112"/>
      <c r="Z19" s="110">
        <v>-173563</v>
      </c>
      <c r="AA19" s="110"/>
      <c r="AB19" s="110"/>
      <c r="AC19" s="110"/>
    </row>
    <row r="20" spans="1:29" ht="19.5" customHeight="1">
      <c r="A20" s="10"/>
      <c r="B20" s="10"/>
      <c r="C20" s="108" t="s">
        <v>84</v>
      </c>
      <c r="D20" s="108"/>
      <c r="E20" s="108"/>
      <c r="F20" s="108"/>
      <c r="G20" s="108"/>
      <c r="H20" s="108"/>
      <c r="I20" s="108"/>
      <c r="J20" s="111">
        <v>764198</v>
      </c>
      <c r="K20" s="110"/>
      <c r="L20" s="110"/>
      <c r="M20" s="110"/>
      <c r="N20" s="112">
        <v>91.6</v>
      </c>
      <c r="O20" s="112"/>
      <c r="P20" s="112"/>
      <c r="Q20" s="112"/>
      <c r="R20" s="110">
        <v>747418</v>
      </c>
      <c r="S20" s="110"/>
      <c r="T20" s="110"/>
      <c r="U20" s="110"/>
      <c r="V20" s="112">
        <v>93.7</v>
      </c>
      <c r="W20" s="112"/>
      <c r="X20" s="112"/>
      <c r="Y20" s="112"/>
      <c r="Z20" s="110">
        <v>16780</v>
      </c>
      <c r="AA20" s="110"/>
      <c r="AB20" s="110"/>
      <c r="AC20" s="110"/>
    </row>
    <row r="21" spans="1:29" ht="19.5" customHeight="1">
      <c r="A21" s="10"/>
      <c r="B21" s="10"/>
      <c r="C21" s="108" t="s">
        <v>85</v>
      </c>
      <c r="D21" s="108"/>
      <c r="E21" s="108"/>
      <c r="F21" s="108"/>
      <c r="G21" s="108"/>
      <c r="H21" s="108"/>
      <c r="I21" s="108"/>
      <c r="J21" s="111">
        <v>133528</v>
      </c>
      <c r="K21" s="110"/>
      <c r="L21" s="110"/>
      <c r="M21" s="110"/>
      <c r="N21" s="112">
        <v>101.2</v>
      </c>
      <c r="O21" s="112"/>
      <c r="P21" s="112"/>
      <c r="Q21" s="112"/>
      <c r="R21" s="110">
        <v>133528</v>
      </c>
      <c r="S21" s="110"/>
      <c r="T21" s="110"/>
      <c r="U21" s="110"/>
      <c r="V21" s="112">
        <v>101.2</v>
      </c>
      <c r="W21" s="112"/>
      <c r="X21" s="112"/>
      <c r="Y21" s="112"/>
      <c r="Z21" s="110" t="s">
        <v>241</v>
      </c>
      <c r="AA21" s="110"/>
      <c r="AB21" s="110"/>
      <c r="AC21" s="110"/>
    </row>
    <row r="22" spans="1:29" ht="19.5" customHeight="1">
      <c r="A22" s="10"/>
      <c r="B22" s="10"/>
      <c r="C22" s="108" t="s">
        <v>219</v>
      </c>
      <c r="D22" s="108"/>
      <c r="E22" s="108"/>
      <c r="F22" s="108"/>
      <c r="G22" s="108"/>
      <c r="H22" s="108"/>
      <c r="I22" s="108"/>
      <c r="J22" s="111">
        <v>7549855</v>
      </c>
      <c r="K22" s="110"/>
      <c r="L22" s="110"/>
      <c r="M22" s="110"/>
      <c r="N22" s="112">
        <v>95.6</v>
      </c>
      <c r="O22" s="112"/>
      <c r="P22" s="112"/>
      <c r="Q22" s="112"/>
      <c r="R22" s="110">
        <v>7549023</v>
      </c>
      <c r="S22" s="110"/>
      <c r="T22" s="110"/>
      <c r="U22" s="110"/>
      <c r="V22" s="112">
        <v>95.3</v>
      </c>
      <c r="W22" s="112"/>
      <c r="X22" s="112"/>
      <c r="Y22" s="112"/>
      <c r="Z22" s="110">
        <v>832</v>
      </c>
      <c r="AA22" s="110"/>
      <c r="AB22" s="110"/>
      <c r="AC22" s="110"/>
    </row>
    <row r="23" spans="1:29" ht="15" customHeight="1">
      <c r="A23" s="10"/>
      <c r="B23" s="10"/>
      <c r="C23" s="15"/>
      <c r="D23" s="15"/>
      <c r="E23" s="15"/>
      <c r="F23" s="15"/>
      <c r="G23" s="15"/>
      <c r="H23" s="15"/>
      <c r="I23" s="78"/>
      <c r="J23" s="111"/>
      <c r="K23" s="110"/>
      <c r="L23" s="110"/>
      <c r="M23" s="110"/>
      <c r="N23" s="112"/>
      <c r="O23" s="112"/>
      <c r="P23" s="112"/>
      <c r="Q23" s="112"/>
      <c r="R23" s="110"/>
      <c r="S23" s="110"/>
      <c r="T23" s="110"/>
      <c r="U23" s="110"/>
      <c r="V23" s="112"/>
      <c r="W23" s="112"/>
      <c r="X23" s="112"/>
      <c r="Y23" s="112"/>
      <c r="Z23" s="110"/>
      <c r="AA23" s="110"/>
      <c r="AB23" s="110"/>
      <c r="AC23" s="110"/>
    </row>
    <row r="24" spans="1:29" ht="19.5" customHeight="1">
      <c r="A24" s="86"/>
      <c r="B24" s="106" t="s">
        <v>86</v>
      </c>
      <c r="C24" s="106"/>
      <c r="D24" s="106"/>
      <c r="E24" s="106"/>
      <c r="F24" s="106"/>
      <c r="G24" s="106"/>
      <c r="H24" s="106"/>
      <c r="I24" s="47"/>
      <c r="J24" s="129">
        <v>2855550</v>
      </c>
      <c r="K24" s="127"/>
      <c r="L24" s="127"/>
      <c r="M24" s="127"/>
      <c r="N24" s="133">
        <v>99.72031307893428</v>
      </c>
      <c r="O24" s="133"/>
      <c r="P24" s="133"/>
      <c r="Q24" s="133"/>
      <c r="R24" s="127">
        <v>2334851</v>
      </c>
      <c r="S24" s="127"/>
      <c r="T24" s="127"/>
      <c r="U24" s="127"/>
      <c r="V24" s="133">
        <v>102.26266758351255</v>
      </c>
      <c r="W24" s="133"/>
      <c r="X24" s="133"/>
      <c r="Y24" s="133"/>
      <c r="Z24" s="127">
        <v>520699</v>
      </c>
      <c r="AA24" s="127"/>
      <c r="AB24" s="127"/>
      <c r="AC24" s="127"/>
    </row>
    <row r="25" spans="1:29" ht="19.5" customHeight="1">
      <c r="A25" s="10"/>
      <c r="B25" s="10"/>
      <c r="C25" s="10"/>
      <c r="D25" s="10"/>
      <c r="E25" s="10"/>
      <c r="F25" s="10"/>
      <c r="G25" s="10"/>
      <c r="H25" s="10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12" customFormat="1" ht="19.5" customHeight="1">
      <c r="A26" s="124" t="s">
        <v>259</v>
      </c>
      <c r="B26" s="124"/>
      <c r="C26" s="124"/>
      <c r="D26" s="124"/>
      <c r="E26" s="124"/>
      <c r="F26" s="124"/>
      <c r="G26" s="124"/>
      <c r="H26" s="124"/>
      <c r="I26" s="125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</row>
    <row r="27" spans="1:29" s="17" customFormat="1" ht="19.5" customHeight="1">
      <c r="A27" s="86"/>
      <c r="B27" s="106" t="s">
        <v>249</v>
      </c>
      <c r="C27" s="106"/>
      <c r="D27" s="106"/>
      <c r="E27" s="106"/>
      <c r="F27" s="106"/>
      <c r="G27" s="106"/>
      <c r="H27" s="106"/>
      <c r="I27" s="53"/>
      <c r="J27" s="129">
        <f>J29+J31</f>
        <v>95684095</v>
      </c>
      <c r="K27" s="127"/>
      <c r="L27" s="127"/>
      <c r="M27" s="127"/>
      <c r="N27" s="128">
        <f>J27/J7*100</f>
        <v>102.74484728133552</v>
      </c>
      <c r="O27" s="128"/>
      <c r="P27" s="128"/>
      <c r="Q27" s="128"/>
      <c r="R27" s="127">
        <f>R29+R31</f>
        <v>94791247</v>
      </c>
      <c r="S27" s="127"/>
      <c r="T27" s="127"/>
      <c r="U27" s="127"/>
      <c r="V27" s="128">
        <f>R27/R7*100</f>
        <v>103.86920235386279</v>
      </c>
      <c r="W27" s="128"/>
      <c r="X27" s="128"/>
      <c r="Y27" s="128"/>
      <c r="Z27" s="127">
        <f>J27-R27</f>
        <v>892848</v>
      </c>
      <c r="AA27" s="127"/>
      <c r="AB27" s="127"/>
      <c r="AC27" s="127"/>
    </row>
    <row r="28" spans="1:29" s="12" customFormat="1" ht="15" customHeight="1">
      <c r="A28" s="10"/>
      <c r="B28" s="15"/>
      <c r="C28" s="15"/>
      <c r="D28" s="15"/>
      <c r="E28" s="15"/>
      <c r="F28" s="15"/>
      <c r="G28" s="15"/>
      <c r="H28" s="15"/>
      <c r="I28" s="10"/>
      <c r="J28" s="111"/>
      <c r="K28" s="110"/>
      <c r="L28" s="110"/>
      <c r="M28" s="110"/>
      <c r="N28" s="112"/>
      <c r="O28" s="112"/>
      <c r="P28" s="112"/>
      <c r="Q28" s="112"/>
      <c r="R28" s="110"/>
      <c r="S28" s="110"/>
      <c r="T28" s="110"/>
      <c r="U28" s="110"/>
      <c r="V28" s="112"/>
      <c r="W28" s="112"/>
      <c r="X28" s="112"/>
      <c r="Y28" s="112"/>
      <c r="Z28" s="110"/>
      <c r="AA28" s="110"/>
      <c r="AB28" s="110"/>
      <c r="AC28" s="110"/>
    </row>
    <row r="29" spans="2:29" s="12" customFormat="1" ht="19.5" customHeight="1">
      <c r="B29" s="15"/>
      <c r="C29" s="107" t="s">
        <v>5</v>
      </c>
      <c r="D29" s="107"/>
      <c r="E29" s="107"/>
      <c r="F29" s="107"/>
      <c r="G29" s="107"/>
      <c r="H29" s="107"/>
      <c r="I29" s="57"/>
      <c r="J29" s="130">
        <v>40639598</v>
      </c>
      <c r="K29" s="131"/>
      <c r="L29" s="131"/>
      <c r="M29" s="131"/>
      <c r="N29" s="132">
        <f>J29/J9*100</f>
        <v>104.5635305504905</v>
      </c>
      <c r="O29" s="132"/>
      <c r="P29" s="132"/>
      <c r="Q29" s="132"/>
      <c r="R29" s="131">
        <v>40078466</v>
      </c>
      <c r="S29" s="131"/>
      <c r="T29" s="131"/>
      <c r="U29" s="131"/>
      <c r="V29" s="132">
        <f>R29/R9*100</f>
        <v>104.53602239764788</v>
      </c>
      <c r="W29" s="132"/>
      <c r="X29" s="132"/>
      <c r="Y29" s="132"/>
      <c r="Z29" s="131">
        <f>J29-R29</f>
        <v>561132</v>
      </c>
      <c r="AA29" s="131"/>
      <c r="AB29" s="131"/>
      <c r="AC29" s="131"/>
    </row>
    <row r="30" spans="1:29" s="12" customFormat="1" ht="15" customHeight="1">
      <c r="A30" s="15"/>
      <c r="B30" s="15"/>
      <c r="C30" s="15"/>
      <c r="D30" s="15"/>
      <c r="E30" s="15"/>
      <c r="F30" s="15"/>
      <c r="G30" s="15"/>
      <c r="H30" s="15"/>
      <c r="I30" s="10"/>
      <c r="J30" s="111"/>
      <c r="K30" s="110"/>
      <c r="L30" s="110"/>
      <c r="M30" s="110"/>
      <c r="N30" s="112"/>
      <c r="O30" s="112"/>
      <c r="P30" s="112"/>
      <c r="Q30" s="112"/>
      <c r="R30" s="110"/>
      <c r="S30" s="110"/>
      <c r="T30" s="110"/>
      <c r="U30" s="110"/>
      <c r="V30" s="112"/>
      <c r="W30" s="112"/>
      <c r="X30" s="112"/>
      <c r="Y30" s="112"/>
      <c r="Z30" s="110"/>
      <c r="AA30" s="110"/>
      <c r="AB30" s="110"/>
      <c r="AC30" s="110"/>
    </row>
    <row r="31" spans="2:29" s="12" customFormat="1" ht="19.5" customHeight="1">
      <c r="B31" s="15"/>
      <c r="C31" s="107" t="s">
        <v>75</v>
      </c>
      <c r="D31" s="107"/>
      <c r="E31" s="107"/>
      <c r="F31" s="107"/>
      <c r="G31" s="107"/>
      <c r="H31" s="107"/>
      <c r="I31" s="57"/>
      <c r="J31" s="130">
        <f>SUM(J32:M42)</f>
        <v>55044497</v>
      </c>
      <c r="K31" s="131"/>
      <c r="L31" s="131"/>
      <c r="M31" s="131"/>
      <c r="N31" s="132">
        <f aca="true" t="shared" si="0" ref="N31:N42">J31/J11*100</f>
        <v>101.44218770807633</v>
      </c>
      <c r="O31" s="132"/>
      <c r="P31" s="132"/>
      <c r="Q31" s="132"/>
      <c r="R31" s="131">
        <f>SUM(R32:U42)</f>
        <v>54712781</v>
      </c>
      <c r="S31" s="131"/>
      <c r="T31" s="131"/>
      <c r="U31" s="131"/>
      <c r="V31" s="132">
        <f aca="true" t="shared" si="1" ref="V31:V42">R31/R11*100</f>
        <v>103.3861133147176</v>
      </c>
      <c r="W31" s="132"/>
      <c r="X31" s="132"/>
      <c r="Y31" s="132"/>
      <c r="Z31" s="131">
        <f aca="true" t="shared" si="2" ref="Z31:Z42">J31-R31</f>
        <v>331716</v>
      </c>
      <c r="AA31" s="131"/>
      <c r="AB31" s="131"/>
      <c r="AC31" s="131"/>
    </row>
    <row r="32" spans="1:29" s="12" customFormat="1" ht="19.5" customHeight="1">
      <c r="A32" s="10"/>
      <c r="B32" s="10"/>
      <c r="C32" s="108" t="s">
        <v>76</v>
      </c>
      <c r="D32" s="108"/>
      <c r="E32" s="108"/>
      <c r="F32" s="108"/>
      <c r="G32" s="108"/>
      <c r="H32" s="108"/>
      <c r="I32" s="108"/>
      <c r="J32" s="111">
        <v>13417704</v>
      </c>
      <c r="K32" s="110"/>
      <c r="L32" s="110"/>
      <c r="M32" s="110"/>
      <c r="N32" s="112">
        <f t="shared" si="0"/>
        <v>107.79155394617132</v>
      </c>
      <c r="O32" s="112"/>
      <c r="P32" s="112"/>
      <c r="Q32" s="112"/>
      <c r="R32" s="110">
        <v>13662243</v>
      </c>
      <c r="S32" s="110"/>
      <c r="T32" s="110"/>
      <c r="U32" s="110"/>
      <c r="V32" s="112">
        <f t="shared" si="1"/>
        <v>109.21478349525538</v>
      </c>
      <c r="W32" s="112"/>
      <c r="X32" s="112"/>
      <c r="Y32" s="112"/>
      <c r="Z32" s="110">
        <f t="shared" si="2"/>
        <v>-244539</v>
      </c>
      <c r="AA32" s="110"/>
      <c r="AB32" s="110"/>
      <c r="AC32" s="110"/>
    </row>
    <row r="33" spans="1:29" s="12" customFormat="1" ht="19.5" customHeight="1">
      <c r="A33" s="10"/>
      <c r="B33" s="10"/>
      <c r="C33" s="108" t="s">
        <v>77</v>
      </c>
      <c r="D33" s="108"/>
      <c r="E33" s="108"/>
      <c r="F33" s="108"/>
      <c r="G33" s="108"/>
      <c r="H33" s="108"/>
      <c r="I33" s="108"/>
      <c r="J33" s="111">
        <v>14938535</v>
      </c>
      <c r="K33" s="110"/>
      <c r="L33" s="110"/>
      <c r="M33" s="110"/>
      <c r="N33" s="112">
        <f t="shared" si="0"/>
        <v>101.01907405518969</v>
      </c>
      <c r="O33" s="112"/>
      <c r="P33" s="112"/>
      <c r="Q33" s="112"/>
      <c r="R33" s="110">
        <v>14461411</v>
      </c>
      <c r="S33" s="110"/>
      <c r="T33" s="110"/>
      <c r="U33" s="110"/>
      <c r="V33" s="112">
        <f t="shared" si="1"/>
        <v>108.78422917983868</v>
      </c>
      <c r="W33" s="112"/>
      <c r="X33" s="112"/>
      <c r="Y33" s="112"/>
      <c r="Z33" s="110">
        <f t="shared" si="2"/>
        <v>477124</v>
      </c>
      <c r="AA33" s="110"/>
      <c r="AB33" s="110"/>
      <c r="AC33" s="110"/>
    </row>
    <row r="34" spans="1:29" s="12" customFormat="1" ht="19.5" customHeight="1">
      <c r="A34" s="10"/>
      <c r="B34" s="10"/>
      <c r="C34" s="108" t="s">
        <v>78</v>
      </c>
      <c r="D34" s="108"/>
      <c r="E34" s="108"/>
      <c r="F34" s="108"/>
      <c r="G34" s="108"/>
      <c r="H34" s="108"/>
      <c r="I34" s="108"/>
      <c r="J34" s="111">
        <v>34920</v>
      </c>
      <c r="K34" s="110"/>
      <c r="L34" s="110"/>
      <c r="M34" s="110"/>
      <c r="N34" s="112">
        <f t="shared" si="0"/>
        <v>82.83321868254382</v>
      </c>
      <c r="O34" s="112"/>
      <c r="P34" s="112"/>
      <c r="Q34" s="112"/>
      <c r="R34" s="110">
        <v>34920</v>
      </c>
      <c r="S34" s="110"/>
      <c r="T34" s="110"/>
      <c r="U34" s="110"/>
      <c r="V34" s="112">
        <f t="shared" si="1"/>
        <v>481.9875776397516</v>
      </c>
      <c r="W34" s="112"/>
      <c r="X34" s="112"/>
      <c r="Y34" s="112"/>
      <c r="Z34" s="110" t="s">
        <v>241</v>
      </c>
      <c r="AA34" s="110"/>
      <c r="AB34" s="110"/>
      <c r="AC34" s="110"/>
    </row>
    <row r="35" spans="1:29" s="12" customFormat="1" ht="19.5" customHeight="1">
      <c r="A35" s="10"/>
      <c r="B35" s="10"/>
      <c r="C35" s="108" t="s">
        <v>79</v>
      </c>
      <c r="D35" s="108"/>
      <c r="E35" s="108"/>
      <c r="F35" s="108"/>
      <c r="G35" s="108"/>
      <c r="H35" s="108"/>
      <c r="I35" s="108"/>
      <c r="J35" s="111">
        <v>53547</v>
      </c>
      <c r="K35" s="110"/>
      <c r="L35" s="110"/>
      <c r="M35" s="110"/>
      <c r="N35" s="112">
        <f t="shared" si="0"/>
        <v>150.12616350790623</v>
      </c>
      <c r="O35" s="112"/>
      <c r="P35" s="112"/>
      <c r="Q35" s="112"/>
      <c r="R35" s="110">
        <v>53547</v>
      </c>
      <c r="S35" s="110"/>
      <c r="T35" s="110"/>
      <c r="U35" s="110"/>
      <c r="V35" s="112">
        <f t="shared" si="1"/>
        <v>150.12616350790623</v>
      </c>
      <c r="W35" s="112"/>
      <c r="X35" s="112"/>
      <c r="Y35" s="112"/>
      <c r="Z35" s="110" t="s">
        <v>292</v>
      </c>
      <c r="AA35" s="110"/>
      <c r="AB35" s="110"/>
      <c r="AC35" s="110"/>
    </row>
    <row r="36" spans="1:29" s="12" customFormat="1" ht="19.5" customHeight="1">
      <c r="A36" s="10"/>
      <c r="B36" s="10"/>
      <c r="C36" s="109" t="s">
        <v>80</v>
      </c>
      <c r="D36" s="109"/>
      <c r="E36" s="109"/>
      <c r="F36" s="109"/>
      <c r="G36" s="109"/>
      <c r="H36" s="109"/>
      <c r="I36" s="109"/>
      <c r="J36" s="111">
        <v>621</v>
      </c>
      <c r="K36" s="110"/>
      <c r="L36" s="110"/>
      <c r="M36" s="110"/>
      <c r="N36" s="112">
        <f t="shared" si="0"/>
        <v>337.5</v>
      </c>
      <c r="O36" s="112"/>
      <c r="P36" s="112"/>
      <c r="Q36" s="112"/>
      <c r="R36" s="110">
        <v>621</v>
      </c>
      <c r="S36" s="110"/>
      <c r="T36" s="110"/>
      <c r="U36" s="110"/>
      <c r="V36" s="112">
        <f t="shared" si="1"/>
        <v>337.5</v>
      </c>
      <c r="W36" s="112"/>
      <c r="X36" s="112"/>
      <c r="Y36" s="112"/>
      <c r="Z36" s="110" t="s">
        <v>292</v>
      </c>
      <c r="AA36" s="110"/>
      <c r="AB36" s="110"/>
      <c r="AC36" s="110"/>
    </row>
    <row r="37" spans="1:29" s="12" customFormat="1" ht="19.5" customHeight="1">
      <c r="A37" s="10"/>
      <c r="B37" s="10"/>
      <c r="C37" s="108" t="s">
        <v>81</v>
      </c>
      <c r="D37" s="108"/>
      <c r="E37" s="108"/>
      <c r="F37" s="108"/>
      <c r="G37" s="108"/>
      <c r="H37" s="108"/>
      <c r="I37" s="108"/>
      <c r="J37" s="111">
        <v>2800778</v>
      </c>
      <c r="K37" s="110"/>
      <c r="L37" s="110"/>
      <c r="M37" s="110"/>
      <c r="N37" s="112">
        <f t="shared" si="0"/>
        <v>94.75632229717546</v>
      </c>
      <c r="O37" s="112"/>
      <c r="P37" s="112"/>
      <c r="Q37" s="112"/>
      <c r="R37" s="110">
        <v>2757122</v>
      </c>
      <c r="S37" s="110"/>
      <c r="T37" s="110"/>
      <c r="U37" s="110"/>
      <c r="V37" s="112">
        <f t="shared" si="1"/>
        <v>94.22540371252852</v>
      </c>
      <c r="W37" s="112"/>
      <c r="X37" s="112"/>
      <c r="Y37" s="112"/>
      <c r="Z37" s="110">
        <f t="shared" si="2"/>
        <v>43656</v>
      </c>
      <c r="AA37" s="110"/>
      <c r="AB37" s="110"/>
      <c r="AC37" s="110"/>
    </row>
    <row r="38" spans="1:29" s="12" customFormat="1" ht="19.5" customHeight="1">
      <c r="A38" s="10"/>
      <c r="B38" s="10"/>
      <c r="C38" s="108" t="s">
        <v>82</v>
      </c>
      <c r="D38" s="108"/>
      <c r="E38" s="108"/>
      <c r="F38" s="108"/>
      <c r="G38" s="108"/>
      <c r="H38" s="108"/>
      <c r="I38" s="108"/>
      <c r="J38" s="111">
        <v>89939</v>
      </c>
      <c r="K38" s="110"/>
      <c r="L38" s="110"/>
      <c r="M38" s="110"/>
      <c r="N38" s="112">
        <f t="shared" si="0"/>
        <v>88.23085072986973</v>
      </c>
      <c r="O38" s="112"/>
      <c r="P38" s="112"/>
      <c r="Q38" s="112"/>
      <c r="R38" s="110">
        <v>89939</v>
      </c>
      <c r="S38" s="110"/>
      <c r="T38" s="110"/>
      <c r="U38" s="110"/>
      <c r="V38" s="112">
        <f t="shared" si="1"/>
        <v>88.23085072986973</v>
      </c>
      <c r="W38" s="112"/>
      <c r="X38" s="112"/>
      <c r="Y38" s="112"/>
      <c r="Z38" s="110" t="s">
        <v>292</v>
      </c>
      <c r="AA38" s="110"/>
      <c r="AB38" s="110"/>
      <c r="AC38" s="110"/>
    </row>
    <row r="39" spans="1:29" s="12" customFormat="1" ht="19.5" customHeight="1">
      <c r="A39" s="10"/>
      <c r="B39" s="10"/>
      <c r="C39" s="108" t="s">
        <v>83</v>
      </c>
      <c r="D39" s="108"/>
      <c r="E39" s="108"/>
      <c r="F39" s="108"/>
      <c r="G39" s="108"/>
      <c r="H39" s="108"/>
      <c r="I39" s="108"/>
      <c r="J39" s="111">
        <v>15231427</v>
      </c>
      <c r="K39" s="110"/>
      <c r="L39" s="110"/>
      <c r="M39" s="110"/>
      <c r="N39" s="112">
        <f t="shared" si="0"/>
        <v>98.63008970676778</v>
      </c>
      <c r="O39" s="112"/>
      <c r="P39" s="112"/>
      <c r="Q39" s="112"/>
      <c r="R39" s="110">
        <v>15318555</v>
      </c>
      <c r="S39" s="110"/>
      <c r="T39" s="110"/>
      <c r="U39" s="110"/>
      <c r="V39" s="112">
        <f t="shared" si="1"/>
        <v>98.09183145183522</v>
      </c>
      <c r="W39" s="112"/>
      <c r="X39" s="112"/>
      <c r="Y39" s="112"/>
      <c r="Z39" s="110">
        <f t="shared" si="2"/>
        <v>-87128</v>
      </c>
      <c r="AA39" s="110"/>
      <c r="AB39" s="110"/>
      <c r="AC39" s="110"/>
    </row>
    <row r="40" spans="1:29" s="12" customFormat="1" ht="19.5" customHeight="1">
      <c r="A40" s="10"/>
      <c r="B40" s="10"/>
      <c r="C40" s="108" t="s">
        <v>84</v>
      </c>
      <c r="D40" s="108"/>
      <c r="E40" s="108"/>
      <c r="F40" s="108"/>
      <c r="G40" s="108"/>
      <c r="H40" s="108"/>
      <c r="I40" s="108"/>
      <c r="J40" s="111">
        <v>549112</v>
      </c>
      <c r="K40" s="110"/>
      <c r="L40" s="110"/>
      <c r="M40" s="110"/>
      <c r="N40" s="112">
        <f t="shared" si="0"/>
        <v>71.85467640585294</v>
      </c>
      <c r="O40" s="112"/>
      <c r="P40" s="112"/>
      <c r="Q40" s="112"/>
      <c r="R40" s="110">
        <v>549112</v>
      </c>
      <c r="S40" s="110"/>
      <c r="T40" s="110"/>
      <c r="U40" s="110"/>
      <c r="V40" s="112">
        <f t="shared" si="1"/>
        <v>73.46785868148746</v>
      </c>
      <c r="W40" s="112"/>
      <c r="X40" s="112"/>
      <c r="Y40" s="112"/>
      <c r="Z40" s="110" t="s">
        <v>292</v>
      </c>
      <c r="AA40" s="110"/>
      <c r="AB40" s="110"/>
      <c r="AC40" s="110"/>
    </row>
    <row r="41" spans="1:29" s="12" customFormat="1" ht="19.5" customHeight="1">
      <c r="A41" s="10"/>
      <c r="B41" s="10"/>
      <c r="C41" s="108" t="s">
        <v>85</v>
      </c>
      <c r="D41" s="108"/>
      <c r="E41" s="108"/>
      <c r="F41" s="108"/>
      <c r="G41" s="108"/>
      <c r="H41" s="108"/>
      <c r="I41" s="108"/>
      <c r="J41" s="111">
        <v>107609</v>
      </c>
      <c r="K41" s="110"/>
      <c r="L41" s="110"/>
      <c r="M41" s="110"/>
      <c r="N41" s="112">
        <f t="shared" si="0"/>
        <v>80.5890899287041</v>
      </c>
      <c r="O41" s="112"/>
      <c r="P41" s="112"/>
      <c r="Q41" s="112"/>
      <c r="R41" s="110">
        <v>107609</v>
      </c>
      <c r="S41" s="110"/>
      <c r="T41" s="110"/>
      <c r="U41" s="110"/>
      <c r="V41" s="112">
        <f t="shared" si="1"/>
        <v>80.5890899287041</v>
      </c>
      <c r="W41" s="112"/>
      <c r="X41" s="112"/>
      <c r="Y41" s="112"/>
      <c r="Z41" s="110" t="s">
        <v>292</v>
      </c>
      <c r="AA41" s="110"/>
      <c r="AB41" s="110"/>
      <c r="AC41" s="110"/>
    </row>
    <row r="42" spans="1:29" s="12" customFormat="1" ht="19.5" customHeight="1">
      <c r="A42" s="10"/>
      <c r="B42" s="10"/>
      <c r="C42" s="108" t="s">
        <v>219</v>
      </c>
      <c r="D42" s="108"/>
      <c r="E42" s="108"/>
      <c r="F42" s="108"/>
      <c r="G42" s="108"/>
      <c r="H42" s="108"/>
      <c r="I42" s="108"/>
      <c r="J42" s="111">
        <v>7820305</v>
      </c>
      <c r="K42" s="110"/>
      <c r="L42" s="110"/>
      <c r="M42" s="110"/>
      <c r="N42" s="112">
        <f t="shared" si="0"/>
        <v>103.58218800228613</v>
      </c>
      <c r="O42" s="112"/>
      <c r="P42" s="112"/>
      <c r="Q42" s="112"/>
      <c r="R42" s="110">
        <v>7677702</v>
      </c>
      <c r="S42" s="110"/>
      <c r="T42" s="110"/>
      <c r="U42" s="110"/>
      <c r="V42" s="112">
        <f t="shared" si="1"/>
        <v>101.70457819508565</v>
      </c>
      <c r="W42" s="112"/>
      <c r="X42" s="112"/>
      <c r="Y42" s="112"/>
      <c r="Z42" s="110">
        <f t="shared" si="2"/>
        <v>142603</v>
      </c>
      <c r="AA42" s="110"/>
      <c r="AB42" s="110"/>
      <c r="AC42" s="110"/>
    </row>
    <row r="43" spans="1:29" ht="15" customHeight="1">
      <c r="A43" s="10"/>
      <c r="B43" s="10"/>
      <c r="C43" s="15"/>
      <c r="D43" s="15"/>
      <c r="E43" s="15"/>
      <c r="F43" s="15"/>
      <c r="G43" s="15"/>
      <c r="H43" s="15"/>
      <c r="I43" s="78"/>
      <c r="J43" s="111"/>
      <c r="K43" s="110"/>
      <c r="L43" s="110"/>
      <c r="M43" s="110"/>
      <c r="N43" s="112"/>
      <c r="O43" s="112"/>
      <c r="P43" s="112"/>
      <c r="Q43" s="112"/>
      <c r="R43" s="110"/>
      <c r="S43" s="110"/>
      <c r="T43" s="110"/>
      <c r="U43" s="110"/>
      <c r="V43" s="112"/>
      <c r="W43" s="112"/>
      <c r="X43" s="112"/>
      <c r="Y43" s="112"/>
      <c r="Z43" s="110"/>
      <c r="AA43" s="110"/>
      <c r="AB43" s="110"/>
      <c r="AC43" s="110"/>
    </row>
    <row r="44" spans="1:29" ht="19.5" customHeight="1">
      <c r="A44" s="87"/>
      <c r="B44" s="106" t="s">
        <v>86</v>
      </c>
      <c r="C44" s="106"/>
      <c r="D44" s="106"/>
      <c r="E44" s="106"/>
      <c r="F44" s="106"/>
      <c r="G44" s="106"/>
      <c r="H44" s="106"/>
      <c r="I44" s="47"/>
      <c r="J44" s="129">
        <v>2807410</v>
      </c>
      <c r="K44" s="127"/>
      <c r="L44" s="127"/>
      <c r="M44" s="127"/>
      <c r="N44" s="133">
        <f>J44/J24*100</f>
        <v>98.31416014428044</v>
      </c>
      <c r="O44" s="133"/>
      <c r="P44" s="133"/>
      <c r="Q44" s="133"/>
      <c r="R44" s="127">
        <v>2283822</v>
      </c>
      <c r="S44" s="127"/>
      <c r="T44" s="127"/>
      <c r="U44" s="127"/>
      <c r="V44" s="133">
        <f>R44/R24*100</f>
        <v>97.81446439194622</v>
      </c>
      <c r="W44" s="133"/>
      <c r="X44" s="133"/>
      <c r="Y44" s="133"/>
      <c r="Z44" s="127">
        <f>J44-R44</f>
        <v>523588</v>
      </c>
      <c r="AA44" s="127"/>
      <c r="AB44" s="127"/>
      <c r="AC44" s="127"/>
    </row>
    <row r="45" spans="1:29" ht="15" customHeight="1" thickBot="1">
      <c r="A45" s="30"/>
      <c r="B45" s="30"/>
      <c r="C45" s="30"/>
      <c r="D45" s="30"/>
      <c r="E45" s="30"/>
      <c r="F45" s="30"/>
      <c r="G45" s="30"/>
      <c r="H45" s="30"/>
      <c r="I45" s="33"/>
      <c r="J45" s="138"/>
      <c r="K45" s="138"/>
      <c r="L45" s="138"/>
      <c r="M45" s="138"/>
      <c r="N45" s="140"/>
      <c r="O45" s="140"/>
      <c r="P45" s="140"/>
      <c r="Q45" s="140"/>
      <c r="R45" s="138"/>
      <c r="S45" s="138"/>
      <c r="T45" s="138"/>
      <c r="U45" s="138"/>
      <c r="V45" s="141"/>
      <c r="W45" s="141"/>
      <c r="X45" s="141"/>
      <c r="Y45" s="141"/>
      <c r="Z45" s="137"/>
      <c r="AA45" s="137"/>
      <c r="AB45" s="137"/>
      <c r="AC45" s="137"/>
    </row>
    <row r="46" spans="1:29" ht="17.25" customHeight="1">
      <c r="A46" s="35"/>
      <c r="B46" s="35"/>
      <c r="C46" s="134"/>
      <c r="D46" s="135"/>
      <c r="E46" s="135"/>
      <c r="F46" s="135"/>
      <c r="G46" s="135"/>
      <c r="H46" s="135"/>
      <c r="I46" s="135"/>
      <c r="J46" s="135"/>
      <c r="K46" s="136"/>
      <c r="L46" s="136"/>
      <c r="M46" s="136"/>
      <c r="N46" s="136"/>
      <c r="O46" s="136"/>
      <c r="P46" s="136"/>
      <c r="Q46" s="136"/>
      <c r="R46" s="35"/>
      <c r="S46" s="35"/>
      <c r="T46" s="35"/>
      <c r="U46" s="35"/>
      <c r="W46" s="139" t="s">
        <v>247</v>
      </c>
      <c r="X46" s="139"/>
      <c r="Y46" s="139"/>
      <c r="Z46" s="139"/>
      <c r="AA46" s="139"/>
      <c r="AB46" s="139"/>
      <c r="AC46" s="139"/>
    </row>
    <row r="47" spans="23:29" ht="16.5" customHeight="1">
      <c r="W47" s="12"/>
      <c r="X47" s="12"/>
      <c r="Y47" s="12"/>
      <c r="Z47" s="12"/>
      <c r="AA47" s="12"/>
      <c r="AB47" s="142" t="s">
        <v>231</v>
      </c>
      <c r="AC47" s="142"/>
    </row>
  </sheetData>
  <sheetProtection/>
  <mergeCells count="231">
    <mergeCell ref="J27:M27"/>
    <mergeCell ref="J24:M24"/>
    <mergeCell ref="J42:M42"/>
    <mergeCell ref="N42:Q42"/>
    <mergeCell ref="R42:U42"/>
    <mergeCell ref="J35:M35"/>
    <mergeCell ref="N35:Q35"/>
    <mergeCell ref="J33:M33"/>
    <mergeCell ref="N33:Q33"/>
    <mergeCell ref="J44:M44"/>
    <mergeCell ref="N44:Q44"/>
    <mergeCell ref="R44:U44"/>
    <mergeCell ref="J43:M43"/>
    <mergeCell ref="N43:Q43"/>
    <mergeCell ref="J36:M36"/>
    <mergeCell ref="N36:Q36"/>
    <mergeCell ref="R41:U41"/>
    <mergeCell ref="N41:Q41"/>
    <mergeCell ref="R43:U43"/>
    <mergeCell ref="A26:I26"/>
    <mergeCell ref="C22:I22"/>
    <mergeCell ref="V36:Y36"/>
    <mergeCell ref="C34:I34"/>
    <mergeCell ref="R36:U36"/>
    <mergeCell ref="V35:Y35"/>
    <mergeCell ref="V33:Y33"/>
    <mergeCell ref="J34:M34"/>
    <mergeCell ref="N34:Q34"/>
    <mergeCell ref="R34:U34"/>
    <mergeCell ref="Z42:AC42"/>
    <mergeCell ref="V41:Y41"/>
    <mergeCell ref="V42:Y42"/>
    <mergeCell ref="AB47:AC47"/>
    <mergeCell ref="V44:Y44"/>
    <mergeCell ref="Z44:AC44"/>
    <mergeCell ref="Z43:AC43"/>
    <mergeCell ref="V43:Y43"/>
    <mergeCell ref="C46:Q46"/>
    <mergeCell ref="Z45:AC45"/>
    <mergeCell ref="J45:M45"/>
    <mergeCell ref="W46:AC46"/>
    <mergeCell ref="N45:Q45"/>
    <mergeCell ref="R45:U45"/>
    <mergeCell ref="V45:Y45"/>
    <mergeCell ref="Z40:AC40"/>
    <mergeCell ref="Z39:AC39"/>
    <mergeCell ref="R39:U39"/>
    <mergeCell ref="Z36:AC36"/>
    <mergeCell ref="Z37:AC37"/>
    <mergeCell ref="V37:Y37"/>
    <mergeCell ref="Z35:AC35"/>
    <mergeCell ref="R37:U37"/>
    <mergeCell ref="C41:I41"/>
    <mergeCell ref="C40:I40"/>
    <mergeCell ref="R40:U40"/>
    <mergeCell ref="Z41:AC41"/>
    <mergeCell ref="J40:M40"/>
    <mergeCell ref="N40:Q40"/>
    <mergeCell ref="N39:Q39"/>
    <mergeCell ref="Z38:AC38"/>
    <mergeCell ref="C42:I42"/>
    <mergeCell ref="V40:Y40"/>
    <mergeCell ref="J37:M37"/>
    <mergeCell ref="N37:Q37"/>
    <mergeCell ref="C37:I37"/>
    <mergeCell ref="C38:I38"/>
    <mergeCell ref="J38:M38"/>
    <mergeCell ref="N38:Q38"/>
    <mergeCell ref="R35:U35"/>
    <mergeCell ref="Z34:AC34"/>
    <mergeCell ref="Z32:AC32"/>
    <mergeCell ref="V32:Y32"/>
    <mergeCell ref="R32:U32"/>
    <mergeCell ref="J41:M41"/>
    <mergeCell ref="R38:U38"/>
    <mergeCell ref="V39:Y39"/>
    <mergeCell ref="V38:Y38"/>
    <mergeCell ref="J39:M39"/>
    <mergeCell ref="J28:M28"/>
    <mergeCell ref="J32:M32"/>
    <mergeCell ref="R33:U33"/>
    <mergeCell ref="Z33:AC33"/>
    <mergeCell ref="V34:Y34"/>
    <mergeCell ref="N32:Q32"/>
    <mergeCell ref="Z30:AC30"/>
    <mergeCell ref="Z31:AC31"/>
    <mergeCell ref="N30:Q30"/>
    <mergeCell ref="N29:Q29"/>
    <mergeCell ref="J31:M31"/>
    <mergeCell ref="J30:M30"/>
    <mergeCell ref="J29:M29"/>
    <mergeCell ref="R29:U29"/>
    <mergeCell ref="Z28:AC28"/>
    <mergeCell ref="Z29:AC29"/>
    <mergeCell ref="N28:Q28"/>
    <mergeCell ref="R31:U31"/>
    <mergeCell ref="V31:Y31"/>
    <mergeCell ref="N31:Q31"/>
    <mergeCell ref="R30:U30"/>
    <mergeCell ref="V30:Y30"/>
    <mergeCell ref="R28:U28"/>
    <mergeCell ref="V29:Y29"/>
    <mergeCell ref="Z22:AC22"/>
    <mergeCell ref="Z20:AC20"/>
    <mergeCell ref="Z21:AC21"/>
    <mergeCell ref="Z9:AC9"/>
    <mergeCell ref="Z10:AC10"/>
    <mergeCell ref="N9:Q9"/>
    <mergeCell ref="V9:Y9"/>
    <mergeCell ref="V12:Y12"/>
    <mergeCell ref="V13:Y13"/>
    <mergeCell ref="R9:U9"/>
    <mergeCell ref="R22:U22"/>
    <mergeCell ref="V22:Y22"/>
    <mergeCell ref="V24:Y24"/>
    <mergeCell ref="R27:U27"/>
    <mergeCell ref="R20:U20"/>
    <mergeCell ref="V20:Y20"/>
    <mergeCell ref="R21:U21"/>
    <mergeCell ref="J26:AC26"/>
    <mergeCell ref="V27:Y27"/>
    <mergeCell ref="N24:Q24"/>
    <mergeCell ref="N27:Q27"/>
    <mergeCell ref="Z27:AC27"/>
    <mergeCell ref="V28:Y28"/>
    <mergeCell ref="J21:M21"/>
    <mergeCell ref="N21:Q21"/>
    <mergeCell ref="Z24:AC24"/>
    <mergeCell ref="R24:U24"/>
    <mergeCell ref="J22:M22"/>
    <mergeCell ref="N22:Q22"/>
    <mergeCell ref="V21:Y21"/>
    <mergeCell ref="Z18:AC18"/>
    <mergeCell ref="Z19:AC19"/>
    <mergeCell ref="R18:U18"/>
    <mergeCell ref="V18:Y18"/>
    <mergeCell ref="R19:U19"/>
    <mergeCell ref="R17:U17"/>
    <mergeCell ref="Z17:AC17"/>
    <mergeCell ref="V19:Y19"/>
    <mergeCell ref="C21:I21"/>
    <mergeCell ref="C17:I17"/>
    <mergeCell ref="C18:I18"/>
    <mergeCell ref="C19:I19"/>
    <mergeCell ref="R16:U16"/>
    <mergeCell ref="N19:Q19"/>
    <mergeCell ref="N18:Q18"/>
    <mergeCell ref="N20:Q20"/>
    <mergeCell ref="J20:M20"/>
    <mergeCell ref="N16:Q16"/>
    <mergeCell ref="J18:M18"/>
    <mergeCell ref="J19:M19"/>
    <mergeCell ref="J13:M13"/>
    <mergeCell ref="J12:M12"/>
    <mergeCell ref="Z16:AC16"/>
    <mergeCell ref="V17:Y17"/>
    <mergeCell ref="V15:Y15"/>
    <mergeCell ref="N15:Q15"/>
    <mergeCell ref="R15:U15"/>
    <mergeCell ref="N17:Q17"/>
    <mergeCell ref="V16:Y16"/>
    <mergeCell ref="Z15:AC15"/>
    <mergeCell ref="Z11:AC11"/>
    <mergeCell ref="V11:Y11"/>
    <mergeCell ref="R10:U10"/>
    <mergeCell ref="V10:Y10"/>
    <mergeCell ref="R14:U14"/>
    <mergeCell ref="R13:U13"/>
    <mergeCell ref="R11:U11"/>
    <mergeCell ref="J7:M7"/>
    <mergeCell ref="J9:M9"/>
    <mergeCell ref="J11:M11"/>
    <mergeCell ref="R7:U7"/>
    <mergeCell ref="N7:Q7"/>
    <mergeCell ref="N11:Q11"/>
    <mergeCell ref="N14:Q14"/>
    <mergeCell ref="V7:Y7"/>
    <mergeCell ref="Z12:AC12"/>
    <mergeCell ref="V14:Y14"/>
    <mergeCell ref="N12:Q12"/>
    <mergeCell ref="R12:U12"/>
    <mergeCell ref="N13:Q13"/>
    <mergeCell ref="Z14:AC14"/>
    <mergeCell ref="Z13:AC13"/>
    <mergeCell ref="C14:I14"/>
    <mergeCell ref="C15:I15"/>
    <mergeCell ref="C16:I16"/>
    <mergeCell ref="J17:M17"/>
    <mergeCell ref="J15:M15"/>
    <mergeCell ref="J16:M16"/>
    <mergeCell ref="J14:M14"/>
    <mergeCell ref="A1:AC1"/>
    <mergeCell ref="C12:I12"/>
    <mergeCell ref="Z8:AC8"/>
    <mergeCell ref="N8:Q8"/>
    <mergeCell ref="R8:U8"/>
    <mergeCell ref="V8:Y8"/>
    <mergeCell ref="J10:M10"/>
    <mergeCell ref="N10:Q10"/>
    <mergeCell ref="J8:M8"/>
    <mergeCell ref="Z7:AC7"/>
    <mergeCell ref="J6:AC6"/>
    <mergeCell ref="A3:G3"/>
    <mergeCell ref="A2:AC2"/>
    <mergeCell ref="V4:Y5"/>
    <mergeCell ref="Z4:AC5"/>
    <mergeCell ref="A4:I5"/>
    <mergeCell ref="J4:M5"/>
    <mergeCell ref="N4:Q5"/>
    <mergeCell ref="R4:U5"/>
    <mergeCell ref="A6:I6"/>
    <mergeCell ref="C11:H11"/>
    <mergeCell ref="C9:H9"/>
    <mergeCell ref="B7:H7"/>
    <mergeCell ref="Z23:AC23"/>
    <mergeCell ref="J23:M23"/>
    <mergeCell ref="N23:Q23"/>
    <mergeCell ref="R23:U23"/>
    <mergeCell ref="V23:Y23"/>
    <mergeCell ref="C13:I13"/>
    <mergeCell ref="C20:I20"/>
    <mergeCell ref="B24:H24"/>
    <mergeCell ref="B44:H44"/>
    <mergeCell ref="B27:H27"/>
    <mergeCell ref="C29:H29"/>
    <mergeCell ref="C31:H31"/>
    <mergeCell ref="C32:I32"/>
    <mergeCell ref="C33:I33"/>
    <mergeCell ref="C39:I39"/>
    <mergeCell ref="C35:I35"/>
    <mergeCell ref="C36:I3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zoomScale="80" zoomScaleNormal="80" zoomScalePageLayoutView="0" workbookViewId="0" topLeftCell="A1">
      <selection activeCell="A1" sqref="A1:AE1"/>
    </sheetView>
  </sheetViews>
  <sheetFormatPr defaultColWidth="3.625" defaultRowHeight="22.5" customHeight="1"/>
  <cols>
    <col min="1" max="1" width="3.375" style="29" customWidth="1"/>
    <col min="2" max="10" width="4.125" style="29" customWidth="1"/>
    <col min="11" max="11" width="6.25390625" style="29" customWidth="1"/>
    <col min="12" max="16384" width="3.625" style="29" customWidth="1"/>
  </cols>
  <sheetData>
    <row r="1" spans="1:31" s="12" customFormat="1" ht="33" customHeight="1">
      <c r="A1" s="116" t="s">
        <v>306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9" s="12" customFormat="1" ht="22.5" customHeight="1" thickBot="1">
      <c r="A2" s="152" t="s">
        <v>2</v>
      </c>
      <c r="B2" s="153"/>
      <c r="C2" s="153"/>
      <c r="D2" s="153"/>
      <c r="E2" s="153"/>
      <c r="F2" s="19"/>
      <c r="G2" s="19"/>
      <c r="H2" s="19"/>
      <c r="I2" s="20"/>
    </row>
    <row r="3" spans="1:31" s="12" customFormat="1" ht="24.75" customHeight="1">
      <c r="A3" s="154" t="s">
        <v>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7" t="s">
        <v>252</v>
      </c>
      <c r="M3" s="155"/>
      <c r="N3" s="155"/>
      <c r="O3" s="155"/>
      <c r="P3" s="155"/>
      <c r="Q3" s="155"/>
      <c r="R3" s="155"/>
      <c r="S3" s="155"/>
      <c r="T3" s="157" t="s">
        <v>274</v>
      </c>
      <c r="U3" s="155"/>
      <c r="V3" s="155"/>
      <c r="W3" s="155"/>
      <c r="X3" s="155"/>
      <c r="Y3" s="155"/>
      <c r="Z3" s="155"/>
      <c r="AA3" s="155"/>
      <c r="AB3" s="157" t="s">
        <v>275</v>
      </c>
      <c r="AC3" s="155"/>
      <c r="AD3" s="155"/>
      <c r="AE3" s="158"/>
    </row>
    <row r="4" spans="1:31" s="12" customFormat="1" ht="24.75" customHeight="1">
      <c r="A4" s="15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 t="s">
        <v>48</v>
      </c>
      <c r="M4" s="149"/>
      <c r="N4" s="149"/>
      <c r="O4" s="149"/>
      <c r="P4" s="148" t="s">
        <v>7</v>
      </c>
      <c r="Q4" s="149"/>
      <c r="R4" s="149"/>
      <c r="S4" s="149"/>
      <c r="T4" s="146" t="s">
        <v>48</v>
      </c>
      <c r="U4" s="147"/>
      <c r="V4" s="147"/>
      <c r="W4" s="147"/>
      <c r="X4" s="146" t="s">
        <v>7</v>
      </c>
      <c r="Y4" s="147"/>
      <c r="Z4" s="147"/>
      <c r="AA4" s="147"/>
      <c r="AB4" s="146" t="s">
        <v>44</v>
      </c>
      <c r="AC4" s="147"/>
      <c r="AD4" s="147"/>
      <c r="AE4" s="150"/>
    </row>
    <row r="5" spans="1:31" s="17" customFormat="1" ht="24.75" customHeight="1">
      <c r="A5" s="106" t="s">
        <v>88</v>
      </c>
      <c r="B5" s="106"/>
      <c r="C5" s="106"/>
      <c r="D5" s="106"/>
      <c r="E5" s="106"/>
      <c r="F5" s="106"/>
      <c r="G5" s="106"/>
      <c r="H5" s="106"/>
      <c r="I5" s="106"/>
      <c r="J5" s="106"/>
      <c r="K5" s="45"/>
      <c r="L5" s="151">
        <f>SUM(L6:O28)</f>
        <v>39707745</v>
      </c>
      <c r="M5" s="151"/>
      <c r="N5" s="151"/>
      <c r="O5" s="151"/>
      <c r="P5" s="151">
        <f>SUM(P6:S28)</f>
        <v>38865939</v>
      </c>
      <c r="Q5" s="151"/>
      <c r="R5" s="151"/>
      <c r="S5" s="151"/>
      <c r="T5" s="151">
        <f>SUM(T6:W28)</f>
        <v>42129932</v>
      </c>
      <c r="U5" s="151"/>
      <c r="V5" s="151"/>
      <c r="W5" s="151"/>
      <c r="X5" s="151">
        <f>SUM(X6:AA28)</f>
        <v>40639598</v>
      </c>
      <c r="Y5" s="151"/>
      <c r="Z5" s="151"/>
      <c r="AA5" s="151"/>
      <c r="AB5" s="151">
        <f>SUM(AB6:AE28)</f>
        <v>40530000</v>
      </c>
      <c r="AC5" s="151"/>
      <c r="AD5" s="151"/>
      <c r="AE5" s="151"/>
    </row>
    <row r="6" spans="1:31" s="12" customFormat="1" ht="24.75" customHeight="1">
      <c r="A6" s="10"/>
      <c r="B6" s="108" t="s">
        <v>89</v>
      </c>
      <c r="C6" s="108"/>
      <c r="D6" s="108"/>
      <c r="E6" s="108"/>
      <c r="F6" s="108"/>
      <c r="G6" s="108"/>
      <c r="H6" s="108"/>
      <c r="I6" s="108"/>
      <c r="J6" s="108"/>
      <c r="K6" s="144"/>
      <c r="L6" s="110">
        <v>13732906</v>
      </c>
      <c r="M6" s="110"/>
      <c r="N6" s="110"/>
      <c r="O6" s="110"/>
      <c r="P6" s="110">
        <v>13969194</v>
      </c>
      <c r="Q6" s="110"/>
      <c r="R6" s="110"/>
      <c r="S6" s="110"/>
      <c r="T6" s="110">
        <v>14000931</v>
      </c>
      <c r="U6" s="110"/>
      <c r="V6" s="110"/>
      <c r="W6" s="110"/>
      <c r="X6" s="110">
        <v>13770697</v>
      </c>
      <c r="Y6" s="110"/>
      <c r="Z6" s="110"/>
      <c r="AA6" s="110"/>
      <c r="AB6" s="110">
        <v>15059958</v>
      </c>
      <c r="AC6" s="110"/>
      <c r="AD6" s="110"/>
      <c r="AE6" s="110"/>
    </row>
    <row r="7" spans="1:31" s="12" customFormat="1" ht="24.75" customHeight="1">
      <c r="A7" s="10"/>
      <c r="B7" s="108" t="s">
        <v>90</v>
      </c>
      <c r="C7" s="108"/>
      <c r="D7" s="108"/>
      <c r="E7" s="108"/>
      <c r="F7" s="108"/>
      <c r="G7" s="108"/>
      <c r="H7" s="108"/>
      <c r="I7" s="108"/>
      <c r="J7" s="108"/>
      <c r="K7" s="144"/>
      <c r="L7" s="110">
        <v>827000</v>
      </c>
      <c r="M7" s="110"/>
      <c r="N7" s="110"/>
      <c r="O7" s="110"/>
      <c r="P7" s="110">
        <v>828212</v>
      </c>
      <c r="Q7" s="110"/>
      <c r="R7" s="110"/>
      <c r="S7" s="110"/>
      <c r="T7" s="110">
        <v>1175000</v>
      </c>
      <c r="U7" s="110"/>
      <c r="V7" s="110"/>
      <c r="W7" s="110"/>
      <c r="X7" s="110">
        <v>1168094</v>
      </c>
      <c r="Y7" s="110"/>
      <c r="Z7" s="110"/>
      <c r="AA7" s="110"/>
      <c r="AB7" s="110">
        <v>371000</v>
      </c>
      <c r="AC7" s="110"/>
      <c r="AD7" s="110"/>
      <c r="AE7" s="110"/>
    </row>
    <row r="8" spans="1:31" s="12" customFormat="1" ht="24.75" customHeight="1">
      <c r="A8" s="10"/>
      <c r="B8" s="108" t="s">
        <v>91</v>
      </c>
      <c r="C8" s="108"/>
      <c r="D8" s="108"/>
      <c r="E8" s="108"/>
      <c r="F8" s="108"/>
      <c r="G8" s="108"/>
      <c r="H8" s="108"/>
      <c r="I8" s="108"/>
      <c r="J8" s="108"/>
      <c r="K8" s="144"/>
      <c r="L8" s="110">
        <v>76291</v>
      </c>
      <c r="M8" s="110"/>
      <c r="N8" s="110"/>
      <c r="O8" s="110"/>
      <c r="P8" s="110">
        <v>77707</v>
      </c>
      <c r="Q8" s="110"/>
      <c r="R8" s="110"/>
      <c r="S8" s="110"/>
      <c r="T8" s="110">
        <v>58000</v>
      </c>
      <c r="U8" s="110"/>
      <c r="V8" s="110"/>
      <c r="W8" s="110"/>
      <c r="X8" s="110">
        <v>45033</v>
      </c>
      <c r="Y8" s="110"/>
      <c r="Z8" s="110"/>
      <c r="AA8" s="110"/>
      <c r="AB8" s="110">
        <v>33000</v>
      </c>
      <c r="AC8" s="110"/>
      <c r="AD8" s="110"/>
      <c r="AE8" s="110"/>
    </row>
    <row r="9" spans="1:31" s="12" customFormat="1" ht="24.75" customHeight="1">
      <c r="A9" s="10"/>
      <c r="B9" s="108" t="s">
        <v>217</v>
      </c>
      <c r="C9" s="108"/>
      <c r="D9" s="108"/>
      <c r="E9" s="108"/>
      <c r="F9" s="108"/>
      <c r="G9" s="108"/>
      <c r="H9" s="108"/>
      <c r="I9" s="108"/>
      <c r="J9" s="108"/>
      <c r="K9" s="144"/>
      <c r="L9" s="110">
        <v>20000</v>
      </c>
      <c r="M9" s="110"/>
      <c r="N9" s="110"/>
      <c r="O9" s="110"/>
      <c r="P9" s="110">
        <v>16550</v>
      </c>
      <c r="Q9" s="110"/>
      <c r="R9" s="110"/>
      <c r="S9" s="110"/>
      <c r="T9" s="110">
        <v>18000</v>
      </c>
      <c r="U9" s="110"/>
      <c r="V9" s="110"/>
      <c r="W9" s="110"/>
      <c r="X9" s="110">
        <v>33643</v>
      </c>
      <c r="Y9" s="110"/>
      <c r="Z9" s="110"/>
      <c r="AA9" s="110"/>
      <c r="AB9" s="110">
        <v>31000</v>
      </c>
      <c r="AC9" s="110"/>
      <c r="AD9" s="110"/>
      <c r="AE9" s="110"/>
    </row>
    <row r="10" spans="1:31" s="12" customFormat="1" ht="24.75" customHeight="1">
      <c r="A10" s="10"/>
      <c r="B10" s="108" t="s">
        <v>218</v>
      </c>
      <c r="C10" s="108"/>
      <c r="D10" s="108"/>
      <c r="E10" s="108"/>
      <c r="F10" s="108"/>
      <c r="G10" s="108"/>
      <c r="H10" s="108"/>
      <c r="I10" s="108"/>
      <c r="J10" s="108"/>
      <c r="K10" s="144"/>
      <c r="L10" s="110">
        <v>27794</v>
      </c>
      <c r="M10" s="110"/>
      <c r="N10" s="110"/>
      <c r="O10" s="110"/>
      <c r="P10" s="110">
        <v>27749</v>
      </c>
      <c r="Q10" s="110"/>
      <c r="R10" s="110"/>
      <c r="S10" s="110"/>
      <c r="T10" s="110">
        <v>28000</v>
      </c>
      <c r="U10" s="110"/>
      <c r="V10" s="110"/>
      <c r="W10" s="110"/>
      <c r="X10" s="110">
        <v>23787</v>
      </c>
      <c r="Y10" s="110"/>
      <c r="Z10" s="110"/>
      <c r="AA10" s="110"/>
      <c r="AB10" s="110">
        <v>23000</v>
      </c>
      <c r="AC10" s="110"/>
      <c r="AD10" s="110"/>
      <c r="AE10" s="110"/>
    </row>
    <row r="11" spans="1:31" s="12" customFormat="1" ht="24.75" customHeight="1">
      <c r="A11" s="10"/>
      <c r="B11" s="108" t="s">
        <v>92</v>
      </c>
      <c r="C11" s="108"/>
      <c r="D11" s="108"/>
      <c r="E11" s="108"/>
      <c r="F11" s="108"/>
      <c r="G11" s="108"/>
      <c r="H11" s="108"/>
      <c r="I11" s="108"/>
      <c r="J11" s="108"/>
      <c r="K11" s="144"/>
      <c r="L11" s="110">
        <v>1182942</v>
      </c>
      <c r="M11" s="110"/>
      <c r="N11" s="110"/>
      <c r="O11" s="110"/>
      <c r="P11" s="110">
        <v>1182942</v>
      </c>
      <c r="Q11" s="110"/>
      <c r="R11" s="110"/>
      <c r="S11" s="110"/>
      <c r="T11" s="110">
        <v>1256000</v>
      </c>
      <c r="U11" s="110"/>
      <c r="V11" s="110"/>
      <c r="W11" s="110"/>
      <c r="X11" s="110">
        <v>1260043</v>
      </c>
      <c r="Y11" s="110"/>
      <c r="Z11" s="110"/>
      <c r="AA11" s="110"/>
      <c r="AB11" s="110">
        <v>1270000</v>
      </c>
      <c r="AC11" s="110"/>
      <c r="AD11" s="110"/>
      <c r="AE11" s="110"/>
    </row>
    <row r="12" spans="1:31" s="12" customFormat="1" ht="24.75" customHeight="1">
      <c r="A12" s="10"/>
      <c r="B12" s="108" t="s">
        <v>93</v>
      </c>
      <c r="C12" s="108"/>
      <c r="D12" s="108"/>
      <c r="E12" s="108"/>
      <c r="F12" s="108"/>
      <c r="G12" s="108"/>
      <c r="H12" s="108"/>
      <c r="I12" s="108"/>
      <c r="J12" s="108"/>
      <c r="K12" s="144"/>
      <c r="L12" s="110">
        <v>46000</v>
      </c>
      <c r="M12" s="110"/>
      <c r="N12" s="110"/>
      <c r="O12" s="110"/>
      <c r="P12" s="110">
        <v>44691</v>
      </c>
      <c r="Q12" s="110"/>
      <c r="R12" s="110"/>
      <c r="S12" s="110"/>
      <c r="T12" s="110">
        <v>48000</v>
      </c>
      <c r="U12" s="110"/>
      <c r="V12" s="110"/>
      <c r="W12" s="110"/>
      <c r="X12" s="110">
        <v>45936</v>
      </c>
      <c r="Y12" s="110"/>
      <c r="Z12" s="110"/>
      <c r="AA12" s="110"/>
      <c r="AB12" s="110">
        <v>44000</v>
      </c>
      <c r="AC12" s="110"/>
      <c r="AD12" s="110"/>
      <c r="AE12" s="110"/>
    </row>
    <row r="13" spans="1:31" s="12" customFormat="1" ht="24.75" customHeight="1">
      <c r="A13" s="10"/>
      <c r="B13" s="108" t="s">
        <v>94</v>
      </c>
      <c r="C13" s="108"/>
      <c r="D13" s="108"/>
      <c r="E13" s="108"/>
      <c r="F13" s="108"/>
      <c r="G13" s="108"/>
      <c r="H13" s="108"/>
      <c r="I13" s="108"/>
      <c r="J13" s="108"/>
      <c r="K13" s="144"/>
      <c r="L13" s="110">
        <v>1000</v>
      </c>
      <c r="M13" s="110"/>
      <c r="N13" s="110"/>
      <c r="O13" s="110"/>
      <c r="P13" s="110" t="s">
        <v>241</v>
      </c>
      <c r="Q13" s="110"/>
      <c r="R13" s="110"/>
      <c r="S13" s="110"/>
      <c r="T13" s="110">
        <v>1000</v>
      </c>
      <c r="U13" s="110"/>
      <c r="V13" s="110"/>
      <c r="W13" s="110"/>
      <c r="X13" s="110" t="s">
        <v>25</v>
      </c>
      <c r="Y13" s="110"/>
      <c r="Z13" s="110"/>
      <c r="AA13" s="110"/>
      <c r="AB13" s="110" t="s">
        <v>25</v>
      </c>
      <c r="AC13" s="110"/>
      <c r="AD13" s="110"/>
      <c r="AE13" s="110"/>
    </row>
    <row r="14" spans="1:31" s="12" customFormat="1" ht="24.75" customHeight="1">
      <c r="A14" s="10"/>
      <c r="B14" s="108" t="s">
        <v>95</v>
      </c>
      <c r="C14" s="108"/>
      <c r="D14" s="108"/>
      <c r="E14" s="108"/>
      <c r="F14" s="108"/>
      <c r="G14" s="108"/>
      <c r="H14" s="108"/>
      <c r="I14" s="108"/>
      <c r="J14" s="108"/>
      <c r="K14" s="144"/>
      <c r="L14" s="110">
        <v>137000</v>
      </c>
      <c r="M14" s="110"/>
      <c r="N14" s="110"/>
      <c r="O14" s="110"/>
      <c r="P14" s="110">
        <v>135591</v>
      </c>
      <c r="Q14" s="110"/>
      <c r="R14" s="110"/>
      <c r="S14" s="110"/>
      <c r="T14" s="110">
        <v>140000</v>
      </c>
      <c r="U14" s="110"/>
      <c r="V14" s="110"/>
      <c r="W14" s="110"/>
      <c r="X14" s="110">
        <v>134502</v>
      </c>
      <c r="Y14" s="110"/>
      <c r="Z14" s="110"/>
      <c r="AA14" s="110"/>
      <c r="AB14" s="110">
        <v>127000</v>
      </c>
      <c r="AC14" s="110"/>
      <c r="AD14" s="110"/>
      <c r="AE14" s="110"/>
    </row>
    <row r="15" spans="1:31" s="12" customFormat="1" ht="24.75" customHeight="1">
      <c r="A15" s="10"/>
      <c r="B15" s="108" t="s">
        <v>96</v>
      </c>
      <c r="C15" s="108"/>
      <c r="D15" s="108"/>
      <c r="E15" s="108"/>
      <c r="F15" s="108"/>
      <c r="G15" s="108"/>
      <c r="H15" s="108"/>
      <c r="I15" s="108"/>
      <c r="J15" s="108"/>
      <c r="K15" s="144"/>
      <c r="L15" s="110">
        <v>12342</v>
      </c>
      <c r="M15" s="110"/>
      <c r="N15" s="110"/>
      <c r="O15" s="110"/>
      <c r="P15" s="110">
        <v>12876</v>
      </c>
      <c r="Q15" s="110"/>
      <c r="R15" s="110"/>
      <c r="S15" s="110"/>
      <c r="T15" s="110">
        <v>12624</v>
      </c>
      <c r="U15" s="110"/>
      <c r="V15" s="110"/>
      <c r="W15" s="110"/>
      <c r="X15" s="110">
        <v>13101</v>
      </c>
      <c r="Y15" s="110"/>
      <c r="Z15" s="110"/>
      <c r="AA15" s="110"/>
      <c r="AB15" s="110">
        <v>12601</v>
      </c>
      <c r="AC15" s="110"/>
      <c r="AD15" s="110"/>
      <c r="AE15" s="110"/>
    </row>
    <row r="16" spans="1:31" s="12" customFormat="1" ht="24.75" customHeight="1">
      <c r="A16" s="10"/>
      <c r="B16" s="108" t="s">
        <v>97</v>
      </c>
      <c r="C16" s="108"/>
      <c r="D16" s="108"/>
      <c r="E16" s="108"/>
      <c r="F16" s="108"/>
      <c r="G16" s="108"/>
      <c r="H16" s="108"/>
      <c r="I16" s="108"/>
      <c r="J16" s="108"/>
      <c r="K16" s="144"/>
      <c r="L16" s="110">
        <v>380000</v>
      </c>
      <c r="M16" s="110"/>
      <c r="N16" s="110"/>
      <c r="O16" s="110"/>
      <c r="P16" s="110">
        <v>376336</v>
      </c>
      <c r="Q16" s="110"/>
      <c r="R16" s="110"/>
      <c r="S16" s="110"/>
      <c r="T16" s="110">
        <v>350000</v>
      </c>
      <c r="U16" s="110"/>
      <c r="V16" s="110"/>
      <c r="W16" s="110"/>
      <c r="X16" s="110">
        <v>302794</v>
      </c>
      <c r="Y16" s="110"/>
      <c r="Z16" s="110"/>
      <c r="AA16" s="110"/>
      <c r="AB16" s="110">
        <v>240000</v>
      </c>
      <c r="AC16" s="110"/>
      <c r="AD16" s="110"/>
      <c r="AE16" s="110"/>
    </row>
    <row r="17" spans="1:31" s="12" customFormat="1" ht="24.75" customHeight="1">
      <c r="A17" s="10"/>
      <c r="B17" s="108" t="s">
        <v>98</v>
      </c>
      <c r="C17" s="108"/>
      <c r="D17" s="108"/>
      <c r="E17" s="108"/>
      <c r="F17" s="108"/>
      <c r="G17" s="108"/>
      <c r="H17" s="108"/>
      <c r="I17" s="108"/>
      <c r="J17" s="108"/>
      <c r="K17" s="144"/>
      <c r="L17" s="110">
        <v>6985278</v>
      </c>
      <c r="M17" s="110"/>
      <c r="N17" s="110"/>
      <c r="O17" s="110"/>
      <c r="P17" s="110">
        <v>7065318</v>
      </c>
      <c r="Q17" s="110"/>
      <c r="R17" s="110"/>
      <c r="S17" s="110"/>
      <c r="T17" s="110">
        <v>6898870</v>
      </c>
      <c r="U17" s="110"/>
      <c r="V17" s="110"/>
      <c r="W17" s="110"/>
      <c r="X17" s="110">
        <v>6942710</v>
      </c>
      <c r="Y17" s="110"/>
      <c r="Z17" s="110"/>
      <c r="AA17" s="110"/>
      <c r="AB17" s="110">
        <v>6700000</v>
      </c>
      <c r="AC17" s="110"/>
      <c r="AD17" s="110"/>
      <c r="AE17" s="110"/>
    </row>
    <row r="18" spans="1:31" s="12" customFormat="1" ht="24.75" customHeight="1">
      <c r="A18" s="10"/>
      <c r="B18" s="108" t="s">
        <v>99</v>
      </c>
      <c r="C18" s="108"/>
      <c r="D18" s="108"/>
      <c r="E18" s="108"/>
      <c r="F18" s="108"/>
      <c r="G18" s="108"/>
      <c r="H18" s="108"/>
      <c r="I18" s="108"/>
      <c r="J18" s="108"/>
      <c r="K18" s="144"/>
      <c r="L18" s="110">
        <v>32000</v>
      </c>
      <c r="M18" s="110"/>
      <c r="N18" s="110"/>
      <c r="O18" s="110"/>
      <c r="P18" s="110">
        <v>31518</v>
      </c>
      <c r="Q18" s="110"/>
      <c r="R18" s="110"/>
      <c r="S18" s="110"/>
      <c r="T18" s="110">
        <v>30000</v>
      </c>
      <c r="U18" s="110"/>
      <c r="V18" s="110"/>
      <c r="W18" s="110"/>
      <c r="X18" s="110">
        <v>33382</v>
      </c>
      <c r="Y18" s="110"/>
      <c r="Z18" s="110"/>
      <c r="AA18" s="110"/>
      <c r="AB18" s="110">
        <v>30000</v>
      </c>
      <c r="AC18" s="110"/>
      <c r="AD18" s="110"/>
      <c r="AE18" s="110"/>
    </row>
    <row r="19" spans="1:31" s="12" customFormat="1" ht="24.75" customHeight="1">
      <c r="A19" s="10"/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44"/>
      <c r="L19" s="110">
        <v>449206</v>
      </c>
      <c r="M19" s="110"/>
      <c r="N19" s="110"/>
      <c r="O19" s="110"/>
      <c r="P19" s="110">
        <v>455321</v>
      </c>
      <c r="Q19" s="110"/>
      <c r="R19" s="110"/>
      <c r="S19" s="110"/>
      <c r="T19" s="110">
        <v>465582</v>
      </c>
      <c r="U19" s="110"/>
      <c r="V19" s="110"/>
      <c r="W19" s="110"/>
      <c r="X19" s="110">
        <v>461303</v>
      </c>
      <c r="Y19" s="110"/>
      <c r="Z19" s="110"/>
      <c r="AA19" s="110"/>
      <c r="AB19" s="110">
        <v>459070</v>
      </c>
      <c r="AC19" s="110"/>
      <c r="AD19" s="110"/>
      <c r="AE19" s="110"/>
    </row>
    <row r="20" spans="1:31" s="12" customFormat="1" ht="24.75" customHeight="1">
      <c r="A20" s="10"/>
      <c r="B20" s="108" t="s">
        <v>101</v>
      </c>
      <c r="C20" s="108"/>
      <c r="D20" s="108"/>
      <c r="E20" s="108"/>
      <c r="F20" s="108"/>
      <c r="G20" s="108"/>
      <c r="H20" s="108"/>
      <c r="I20" s="108"/>
      <c r="J20" s="108"/>
      <c r="K20" s="144"/>
      <c r="L20" s="110">
        <v>1076623</v>
      </c>
      <c r="M20" s="110"/>
      <c r="N20" s="110"/>
      <c r="O20" s="110"/>
      <c r="P20" s="110">
        <v>1032339</v>
      </c>
      <c r="Q20" s="110"/>
      <c r="R20" s="110"/>
      <c r="S20" s="110"/>
      <c r="T20" s="110">
        <v>939979</v>
      </c>
      <c r="U20" s="110"/>
      <c r="V20" s="110"/>
      <c r="W20" s="110"/>
      <c r="X20" s="110">
        <v>937018</v>
      </c>
      <c r="Y20" s="110"/>
      <c r="Z20" s="110"/>
      <c r="AA20" s="110"/>
      <c r="AB20" s="110">
        <v>1025369</v>
      </c>
      <c r="AC20" s="110"/>
      <c r="AD20" s="110"/>
      <c r="AE20" s="110"/>
    </row>
    <row r="21" spans="1:31" s="12" customFormat="1" ht="24.75" customHeight="1">
      <c r="A21" s="10"/>
      <c r="B21" s="108" t="s">
        <v>102</v>
      </c>
      <c r="C21" s="108"/>
      <c r="D21" s="108"/>
      <c r="E21" s="108"/>
      <c r="F21" s="108"/>
      <c r="G21" s="108"/>
      <c r="H21" s="108"/>
      <c r="I21" s="108"/>
      <c r="J21" s="108"/>
      <c r="K21" s="144"/>
      <c r="L21" s="110">
        <v>7755854</v>
      </c>
      <c r="M21" s="110"/>
      <c r="N21" s="110"/>
      <c r="O21" s="110"/>
      <c r="P21" s="110">
        <v>7610815</v>
      </c>
      <c r="Q21" s="110"/>
      <c r="R21" s="110"/>
      <c r="S21" s="110"/>
      <c r="T21" s="110">
        <v>7652805</v>
      </c>
      <c r="U21" s="110"/>
      <c r="V21" s="110"/>
      <c r="W21" s="110"/>
      <c r="X21" s="110">
        <v>7209372</v>
      </c>
      <c r="Y21" s="110"/>
      <c r="Z21" s="110"/>
      <c r="AA21" s="110"/>
      <c r="AB21" s="110">
        <v>7743238</v>
      </c>
      <c r="AC21" s="110"/>
      <c r="AD21" s="110"/>
      <c r="AE21" s="110"/>
    </row>
    <row r="22" spans="1:31" s="12" customFormat="1" ht="24.75" customHeight="1">
      <c r="A22" s="10"/>
      <c r="B22" s="108" t="s">
        <v>103</v>
      </c>
      <c r="C22" s="108"/>
      <c r="D22" s="108"/>
      <c r="E22" s="108"/>
      <c r="F22" s="108"/>
      <c r="G22" s="108"/>
      <c r="H22" s="108"/>
      <c r="I22" s="108"/>
      <c r="J22" s="108"/>
      <c r="K22" s="144"/>
      <c r="L22" s="110">
        <v>2272525</v>
      </c>
      <c r="M22" s="110"/>
      <c r="N22" s="110"/>
      <c r="O22" s="110"/>
      <c r="P22" s="110">
        <v>2194772</v>
      </c>
      <c r="Q22" s="110"/>
      <c r="R22" s="110"/>
      <c r="S22" s="110"/>
      <c r="T22" s="110">
        <v>2850748</v>
      </c>
      <c r="U22" s="110"/>
      <c r="V22" s="110"/>
      <c r="W22" s="110"/>
      <c r="X22" s="110">
        <v>2760715</v>
      </c>
      <c r="Y22" s="110"/>
      <c r="Z22" s="110"/>
      <c r="AA22" s="110"/>
      <c r="AB22" s="110">
        <v>2586975</v>
      </c>
      <c r="AC22" s="110"/>
      <c r="AD22" s="110"/>
      <c r="AE22" s="110"/>
    </row>
    <row r="23" spans="1:31" s="12" customFormat="1" ht="24.75" customHeight="1">
      <c r="A23" s="10"/>
      <c r="B23" s="108" t="s">
        <v>104</v>
      </c>
      <c r="C23" s="108"/>
      <c r="D23" s="108"/>
      <c r="E23" s="108"/>
      <c r="F23" s="108"/>
      <c r="G23" s="108"/>
      <c r="H23" s="108"/>
      <c r="I23" s="108"/>
      <c r="J23" s="108"/>
      <c r="K23" s="144"/>
      <c r="L23" s="110">
        <v>230977</v>
      </c>
      <c r="M23" s="110"/>
      <c r="N23" s="110"/>
      <c r="O23" s="110"/>
      <c r="P23" s="110">
        <v>248550</v>
      </c>
      <c r="Q23" s="110"/>
      <c r="R23" s="110"/>
      <c r="S23" s="110"/>
      <c r="T23" s="110">
        <v>275758</v>
      </c>
      <c r="U23" s="110"/>
      <c r="V23" s="110"/>
      <c r="W23" s="110"/>
      <c r="X23" s="110">
        <v>267516</v>
      </c>
      <c r="Y23" s="110"/>
      <c r="Z23" s="110"/>
      <c r="AA23" s="110"/>
      <c r="AB23" s="110">
        <v>355119</v>
      </c>
      <c r="AC23" s="110"/>
      <c r="AD23" s="110"/>
      <c r="AE23" s="110"/>
    </row>
    <row r="24" spans="1:31" s="12" customFormat="1" ht="24.75" customHeight="1">
      <c r="A24" s="10"/>
      <c r="B24" s="108" t="s">
        <v>11</v>
      </c>
      <c r="C24" s="108"/>
      <c r="D24" s="108"/>
      <c r="E24" s="108"/>
      <c r="F24" s="108"/>
      <c r="G24" s="108"/>
      <c r="H24" s="108"/>
      <c r="I24" s="108"/>
      <c r="J24" s="108"/>
      <c r="K24" s="144"/>
      <c r="L24" s="110">
        <v>1145</v>
      </c>
      <c r="M24" s="110"/>
      <c r="N24" s="110"/>
      <c r="O24" s="110"/>
      <c r="P24" s="110">
        <v>1261</v>
      </c>
      <c r="Q24" s="110"/>
      <c r="R24" s="110"/>
      <c r="S24" s="110"/>
      <c r="T24" s="110">
        <v>772434</v>
      </c>
      <c r="U24" s="110"/>
      <c r="V24" s="110"/>
      <c r="W24" s="110"/>
      <c r="X24" s="110">
        <v>772463</v>
      </c>
      <c r="Y24" s="110"/>
      <c r="Z24" s="110"/>
      <c r="AA24" s="110"/>
      <c r="AB24" s="110">
        <v>145</v>
      </c>
      <c r="AC24" s="110"/>
      <c r="AD24" s="110"/>
      <c r="AE24" s="110"/>
    </row>
    <row r="25" spans="1:31" s="12" customFormat="1" ht="24.75" customHeight="1">
      <c r="A25" s="10"/>
      <c r="B25" s="108" t="s">
        <v>105</v>
      </c>
      <c r="C25" s="108"/>
      <c r="D25" s="108"/>
      <c r="E25" s="108"/>
      <c r="F25" s="108"/>
      <c r="G25" s="108"/>
      <c r="H25" s="108"/>
      <c r="I25" s="108"/>
      <c r="J25" s="108"/>
      <c r="K25" s="144"/>
      <c r="L25" s="110">
        <v>1050840</v>
      </c>
      <c r="M25" s="110"/>
      <c r="N25" s="110"/>
      <c r="O25" s="110"/>
      <c r="P25" s="110">
        <v>440735</v>
      </c>
      <c r="Q25" s="110"/>
      <c r="R25" s="110"/>
      <c r="S25" s="110"/>
      <c r="T25" s="110">
        <v>947257</v>
      </c>
      <c r="U25" s="110"/>
      <c r="V25" s="110"/>
      <c r="W25" s="110"/>
      <c r="X25" s="110">
        <v>721027</v>
      </c>
      <c r="Y25" s="110"/>
      <c r="Z25" s="110"/>
      <c r="AA25" s="110"/>
      <c r="AB25" s="110">
        <v>703930</v>
      </c>
      <c r="AC25" s="110"/>
      <c r="AD25" s="110"/>
      <c r="AE25" s="110"/>
    </row>
    <row r="26" spans="1:31" s="12" customFormat="1" ht="24.75" customHeight="1">
      <c r="A26" s="10"/>
      <c r="B26" s="108" t="s">
        <v>12</v>
      </c>
      <c r="C26" s="108"/>
      <c r="D26" s="108"/>
      <c r="E26" s="108"/>
      <c r="F26" s="108"/>
      <c r="G26" s="108"/>
      <c r="H26" s="108"/>
      <c r="I26" s="108"/>
      <c r="J26" s="108"/>
      <c r="K26" s="144"/>
      <c r="L26" s="110">
        <v>620309</v>
      </c>
      <c r="M26" s="110"/>
      <c r="N26" s="110"/>
      <c r="O26" s="110"/>
      <c r="P26" s="110">
        <v>620310</v>
      </c>
      <c r="Q26" s="110"/>
      <c r="R26" s="110"/>
      <c r="S26" s="110"/>
      <c r="T26" s="110">
        <v>526555</v>
      </c>
      <c r="U26" s="110"/>
      <c r="V26" s="110"/>
      <c r="W26" s="110"/>
      <c r="X26" s="110">
        <v>526556</v>
      </c>
      <c r="Y26" s="110"/>
      <c r="Z26" s="110"/>
      <c r="AA26" s="110"/>
      <c r="AB26" s="110">
        <v>200000</v>
      </c>
      <c r="AC26" s="110"/>
      <c r="AD26" s="110"/>
      <c r="AE26" s="110"/>
    </row>
    <row r="27" spans="1:31" s="12" customFormat="1" ht="24.75" customHeight="1">
      <c r="A27" s="10"/>
      <c r="B27" s="108" t="s">
        <v>13</v>
      </c>
      <c r="C27" s="108"/>
      <c r="D27" s="108"/>
      <c r="E27" s="108"/>
      <c r="F27" s="108"/>
      <c r="G27" s="108"/>
      <c r="H27" s="108"/>
      <c r="I27" s="108"/>
      <c r="J27" s="108"/>
      <c r="K27" s="144"/>
      <c r="L27" s="110">
        <v>825213</v>
      </c>
      <c r="M27" s="110"/>
      <c r="N27" s="110"/>
      <c r="O27" s="110"/>
      <c r="P27" s="110">
        <v>627252</v>
      </c>
      <c r="Q27" s="110"/>
      <c r="R27" s="110"/>
      <c r="S27" s="110"/>
      <c r="T27" s="110">
        <v>863289</v>
      </c>
      <c r="U27" s="110"/>
      <c r="V27" s="110"/>
      <c r="W27" s="110"/>
      <c r="X27" s="110">
        <v>814806</v>
      </c>
      <c r="Y27" s="110"/>
      <c r="Z27" s="110"/>
      <c r="AA27" s="110"/>
      <c r="AB27" s="110">
        <v>799495</v>
      </c>
      <c r="AC27" s="110"/>
      <c r="AD27" s="110"/>
      <c r="AE27" s="110"/>
    </row>
    <row r="28" spans="1:31" s="12" customFormat="1" ht="24.75" customHeight="1">
      <c r="A28" s="10"/>
      <c r="B28" s="108" t="s">
        <v>106</v>
      </c>
      <c r="C28" s="108"/>
      <c r="D28" s="108"/>
      <c r="E28" s="108"/>
      <c r="F28" s="108"/>
      <c r="G28" s="108"/>
      <c r="H28" s="108"/>
      <c r="I28" s="108"/>
      <c r="J28" s="108"/>
      <c r="K28" s="144"/>
      <c r="L28" s="110">
        <v>1964500</v>
      </c>
      <c r="M28" s="110"/>
      <c r="N28" s="110"/>
      <c r="O28" s="110"/>
      <c r="P28" s="110">
        <v>1865900</v>
      </c>
      <c r="Q28" s="110"/>
      <c r="R28" s="110"/>
      <c r="S28" s="110"/>
      <c r="T28" s="110">
        <v>2819100</v>
      </c>
      <c r="U28" s="110"/>
      <c r="V28" s="110"/>
      <c r="W28" s="110"/>
      <c r="X28" s="110">
        <v>2395100</v>
      </c>
      <c r="Y28" s="110"/>
      <c r="Z28" s="110"/>
      <c r="AA28" s="110"/>
      <c r="AB28" s="110">
        <v>2715100</v>
      </c>
      <c r="AC28" s="110"/>
      <c r="AD28" s="110"/>
      <c r="AE28" s="110"/>
    </row>
    <row r="29" spans="1:31" s="12" customFormat="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7" customFormat="1" ht="24.75" customHeight="1">
      <c r="A30" s="106" t="s">
        <v>107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45"/>
      <c r="L30" s="127">
        <f>SUM(L31:O45)</f>
        <v>39707745</v>
      </c>
      <c r="M30" s="127"/>
      <c r="N30" s="127"/>
      <c r="O30" s="127"/>
      <c r="P30" s="127">
        <f>SUM(P31:S45)</f>
        <v>38339383</v>
      </c>
      <c r="Q30" s="127"/>
      <c r="R30" s="127"/>
      <c r="S30" s="127"/>
      <c r="T30" s="127">
        <f>SUM(T31:W45)</f>
        <v>42129932</v>
      </c>
      <c r="U30" s="127"/>
      <c r="V30" s="127"/>
      <c r="W30" s="127"/>
      <c r="X30" s="127">
        <f>SUM(X31:AA45)</f>
        <v>40078466</v>
      </c>
      <c r="Y30" s="127"/>
      <c r="Z30" s="127"/>
      <c r="AA30" s="127"/>
      <c r="AB30" s="127">
        <f>SUM(AB31:AE45)</f>
        <v>40530000</v>
      </c>
      <c r="AC30" s="127"/>
      <c r="AD30" s="127"/>
      <c r="AE30" s="127"/>
    </row>
    <row r="31" spans="1:31" s="12" customFormat="1" ht="24.75" customHeight="1">
      <c r="A31" s="10"/>
      <c r="B31" s="108" t="s">
        <v>108</v>
      </c>
      <c r="C31" s="108"/>
      <c r="D31" s="108"/>
      <c r="E31" s="108"/>
      <c r="F31" s="108"/>
      <c r="G31" s="108"/>
      <c r="H31" s="108"/>
      <c r="I31" s="108"/>
      <c r="J31" s="108"/>
      <c r="K31" s="144"/>
      <c r="L31" s="110">
        <v>427410</v>
      </c>
      <c r="M31" s="110"/>
      <c r="N31" s="110"/>
      <c r="O31" s="110"/>
      <c r="P31" s="110">
        <v>408303</v>
      </c>
      <c r="Q31" s="110"/>
      <c r="R31" s="110"/>
      <c r="S31" s="110"/>
      <c r="T31" s="110">
        <v>425383</v>
      </c>
      <c r="U31" s="110"/>
      <c r="V31" s="110"/>
      <c r="W31" s="110"/>
      <c r="X31" s="110">
        <v>410041</v>
      </c>
      <c r="Y31" s="110"/>
      <c r="Z31" s="110"/>
      <c r="AA31" s="110"/>
      <c r="AB31" s="110">
        <v>419340</v>
      </c>
      <c r="AC31" s="110"/>
      <c r="AD31" s="110"/>
      <c r="AE31" s="110"/>
    </row>
    <row r="32" spans="1:31" s="12" customFormat="1" ht="24.75" customHeight="1">
      <c r="A32" s="10"/>
      <c r="B32" s="108" t="s">
        <v>109</v>
      </c>
      <c r="C32" s="108"/>
      <c r="D32" s="108"/>
      <c r="E32" s="108"/>
      <c r="F32" s="108"/>
      <c r="G32" s="108"/>
      <c r="H32" s="108"/>
      <c r="I32" s="108"/>
      <c r="J32" s="108"/>
      <c r="K32" s="144"/>
      <c r="L32" s="110">
        <v>5435193</v>
      </c>
      <c r="M32" s="110"/>
      <c r="N32" s="110"/>
      <c r="O32" s="110"/>
      <c r="P32" s="110">
        <v>5205331</v>
      </c>
      <c r="Q32" s="110"/>
      <c r="R32" s="110"/>
      <c r="S32" s="110"/>
      <c r="T32" s="110">
        <v>6277991</v>
      </c>
      <c r="U32" s="110"/>
      <c r="V32" s="110"/>
      <c r="W32" s="110"/>
      <c r="X32" s="110">
        <v>6057260</v>
      </c>
      <c r="Y32" s="110"/>
      <c r="Z32" s="110"/>
      <c r="AA32" s="110"/>
      <c r="AB32" s="110">
        <v>5445389</v>
      </c>
      <c r="AC32" s="110"/>
      <c r="AD32" s="110"/>
      <c r="AE32" s="110"/>
    </row>
    <row r="33" spans="1:31" s="12" customFormat="1" ht="24.75" customHeight="1">
      <c r="A33" s="10"/>
      <c r="B33" s="108" t="s">
        <v>110</v>
      </c>
      <c r="C33" s="108"/>
      <c r="D33" s="108"/>
      <c r="E33" s="108"/>
      <c r="F33" s="108"/>
      <c r="G33" s="108"/>
      <c r="H33" s="108"/>
      <c r="I33" s="108"/>
      <c r="J33" s="108"/>
      <c r="K33" s="144"/>
      <c r="L33" s="110">
        <v>17329453</v>
      </c>
      <c r="M33" s="110"/>
      <c r="N33" s="110"/>
      <c r="O33" s="110"/>
      <c r="P33" s="110">
        <v>17081232</v>
      </c>
      <c r="Q33" s="110"/>
      <c r="R33" s="110"/>
      <c r="S33" s="110"/>
      <c r="T33" s="110">
        <v>17361767</v>
      </c>
      <c r="U33" s="110"/>
      <c r="V33" s="110"/>
      <c r="W33" s="110"/>
      <c r="X33" s="110">
        <v>17056478</v>
      </c>
      <c r="Y33" s="110"/>
      <c r="Z33" s="110"/>
      <c r="AA33" s="110"/>
      <c r="AB33" s="110">
        <v>17796543</v>
      </c>
      <c r="AC33" s="110"/>
      <c r="AD33" s="110"/>
      <c r="AE33" s="110"/>
    </row>
    <row r="34" spans="1:31" s="12" customFormat="1" ht="24.75" customHeight="1">
      <c r="A34" s="10"/>
      <c r="B34" s="108" t="s">
        <v>111</v>
      </c>
      <c r="C34" s="108"/>
      <c r="D34" s="108"/>
      <c r="E34" s="108"/>
      <c r="F34" s="108"/>
      <c r="G34" s="108"/>
      <c r="H34" s="108"/>
      <c r="I34" s="108"/>
      <c r="J34" s="108"/>
      <c r="K34" s="144"/>
      <c r="L34" s="110">
        <v>2910809</v>
      </c>
      <c r="M34" s="110"/>
      <c r="N34" s="110"/>
      <c r="O34" s="110"/>
      <c r="P34" s="110">
        <v>2823478</v>
      </c>
      <c r="Q34" s="110"/>
      <c r="R34" s="110"/>
      <c r="S34" s="110"/>
      <c r="T34" s="110">
        <v>2690678</v>
      </c>
      <c r="U34" s="110"/>
      <c r="V34" s="110"/>
      <c r="W34" s="110"/>
      <c r="X34" s="110">
        <v>2596886</v>
      </c>
      <c r="Y34" s="110"/>
      <c r="Z34" s="110"/>
      <c r="AA34" s="110"/>
      <c r="AB34" s="110">
        <v>2268226</v>
      </c>
      <c r="AC34" s="110"/>
      <c r="AD34" s="110"/>
      <c r="AE34" s="110"/>
    </row>
    <row r="35" spans="1:31" s="12" customFormat="1" ht="24.75" customHeight="1">
      <c r="A35" s="10"/>
      <c r="B35" s="108" t="s">
        <v>112</v>
      </c>
      <c r="C35" s="108"/>
      <c r="D35" s="108"/>
      <c r="E35" s="108"/>
      <c r="F35" s="108"/>
      <c r="G35" s="108"/>
      <c r="H35" s="108"/>
      <c r="I35" s="108"/>
      <c r="J35" s="108"/>
      <c r="K35" s="144"/>
      <c r="L35" s="110">
        <v>89872</v>
      </c>
      <c r="M35" s="110"/>
      <c r="N35" s="110"/>
      <c r="O35" s="110"/>
      <c r="P35" s="110">
        <v>84714</v>
      </c>
      <c r="Q35" s="110"/>
      <c r="R35" s="110"/>
      <c r="S35" s="110"/>
      <c r="T35" s="110">
        <v>96626</v>
      </c>
      <c r="U35" s="110"/>
      <c r="V35" s="110"/>
      <c r="W35" s="110"/>
      <c r="X35" s="110">
        <v>90385</v>
      </c>
      <c r="Y35" s="110"/>
      <c r="Z35" s="110"/>
      <c r="AA35" s="110"/>
      <c r="AB35" s="110">
        <v>94306</v>
      </c>
      <c r="AC35" s="110"/>
      <c r="AD35" s="110"/>
      <c r="AE35" s="110"/>
    </row>
    <row r="36" spans="1:31" s="12" customFormat="1" ht="24.75" customHeight="1">
      <c r="A36" s="10"/>
      <c r="B36" s="108" t="s">
        <v>293</v>
      </c>
      <c r="C36" s="108"/>
      <c r="D36" s="108"/>
      <c r="E36" s="108"/>
      <c r="F36" s="108"/>
      <c r="G36" s="108"/>
      <c r="H36" s="108"/>
      <c r="I36" s="108"/>
      <c r="J36" s="108"/>
      <c r="K36" s="144"/>
      <c r="L36" s="110">
        <v>493270</v>
      </c>
      <c r="M36" s="110"/>
      <c r="N36" s="110"/>
      <c r="O36" s="110"/>
      <c r="P36" s="110">
        <v>485378</v>
      </c>
      <c r="Q36" s="110"/>
      <c r="R36" s="110"/>
      <c r="S36" s="110"/>
      <c r="T36" s="110">
        <v>360706</v>
      </c>
      <c r="U36" s="110"/>
      <c r="V36" s="110"/>
      <c r="W36" s="110"/>
      <c r="X36" s="110">
        <v>348497</v>
      </c>
      <c r="Y36" s="110"/>
      <c r="Z36" s="110"/>
      <c r="AA36" s="110"/>
      <c r="AB36" s="110">
        <v>365240</v>
      </c>
      <c r="AC36" s="110"/>
      <c r="AD36" s="110"/>
      <c r="AE36" s="110"/>
    </row>
    <row r="37" spans="1:31" s="12" customFormat="1" ht="24.75" customHeight="1">
      <c r="A37" s="10"/>
      <c r="B37" s="108" t="s">
        <v>113</v>
      </c>
      <c r="C37" s="108"/>
      <c r="D37" s="108"/>
      <c r="E37" s="108"/>
      <c r="F37" s="108"/>
      <c r="G37" s="108"/>
      <c r="H37" s="108"/>
      <c r="I37" s="108"/>
      <c r="J37" s="108"/>
      <c r="K37" s="144"/>
      <c r="L37" s="110">
        <v>689311</v>
      </c>
      <c r="M37" s="110"/>
      <c r="N37" s="110"/>
      <c r="O37" s="110"/>
      <c r="P37" s="110">
        <v>544615</v>
      </c>
      <c r="Q37" s="110"/>
      <c r="R37" s="110"/>
      <c r="S37" s="110"/>
      <c r="T37" s="110">
        <v>590101</v>
      </c>
      <c r="U37" s="110"/>
      <c r="V37" s="110"/>
      <c r="W37" s="110"/>
      <c r="X37" s="110">
        <v>531506</v>
      </c>
      <c r="Y37" s="110"/>
      <c r="Z37" s="110"/>
      <c r="AA37" s="110"/>
      <c r="AB37" s="110">
        <v>607668</v>
      </c>
      <c r="AC37" s="110"/>
      <c r="AD37" s="110"/>
      <c r="AE37" s="110"/>
    </row>
    <row r="38" spans="1:31" s="12" customFormat="1" ht="24.75" customHeight="1">
      <c r="A38" s="10"/>
      <c r="B38" s="108" t="s">
        <v>114</v>
      </c>
      <c r="C38" s="108"/>
      <c r="D38" s="108"/>
      <c r="E38" s="108"/>
      <c r="F38" s="108"/>
      <c r="G38" s="108"/>
      <c r="H38" s="108"/>
      <c r="I38" s="108"/>
      <c r="J38" s="108"/>
      <c r="K38" s="144"/>
      <c r="L38" s="110">
        <v>579019</v>
      </c>
      <c r="M38" s="110"/>
      <c r="N38" s="110"/>
      <c r="O38" s="110"/>
      <c r="P38" s="110">
        <v>553025</v>
      </c>
      <c r="Q38" s="110"/>
      <c r="R38" s="110"/>
      <c r="S38" s="110"/>
      <c r="T38" s="110">
        <v>439380</v>
      </c>
      <c r="U38" s="110"/>
      <c r="V38" s="110"/>
      <c r="W38" s="110"/>
      <c r="X38" s="110">
        <v>414660</v>
      </c>
      <c r="Y38" s="110"/>
      <c r="Z38" s="110"/>
      <c r="AA38" s="110"/>
      <c r="AB38" s="110">
        <v>936143</v>
      </c>
      <c r="AC38" s="110"/>
      <c r="AD38" s="110"/>
      <c r="AE38" s="110"/>
    </row>
    <row r="39" spans="1:31" s="12" customFormat="1" ht="24.75" customHeight="1">
      <c r="A39" s="10"/>
      <c r="B39" s="108" t="s">
        <v>115</v>
      </c>
      <c r="C39" s="108"/>
      <c r="D39" s="108"/>
      <c r="E39" s="108"/>
      <c r="F39" s="108"/>
      <c r="G39" s="108"/>
      <c r="H39" s="108"/>
      <c r="I39" s="108"/>
      <c r="J39" s="108"/>
      <c r="K39" s="144"/>
      <c r="L39" s="110">
        <v>3586533</v>
      </c>
      <c r="M39" s="110"/>
      <c r="N39" s="110"/>
      <c r="O39" s="110"/>
      <c r="P39" s="110">
        <v>3259941</v>
      </c>
      <c r="Q39" s="110"/>
      <c r="R39" s="110"/>
      <c r="S39" s="110"/>
      <c r="T39" s="110">
        <v>4794696</v>
      </c>
      <c r="U39" s="110"/>
      <c r="V39" s="110"/>
      <c r="W39" s="110"/>
      <c r="X39" s="110">
        <v>3746176</v>
      </c>
      <c r="Y39" s="110"/>
      <c r="Z39" s="110"/>
      <c r="AA39" s="110"/>
      <c r="AB39" s="110">
        <v>4356543</v>
      </c>
      <c r="AC39" s="110"/>
      <c r="AD39" s="110"/>
      <c r="AE39" s="110"/>
    </row>
    <row r="40" spans="1:31" s="12" customFormat="1" ht="24.75" customHeight="1">
      <c r="A40" s="10"/>
      <c r="B40" s="108" t="s">
        <v>116</v>
      </c>
      <c r="C40" s="108"/>
      <c r="D40" s="108"/>
      <c r="E40" s="108"/>
      <c r="F40" s="108"/>
      <c r="G40" s="108"/>
      <c r="H40" s="108"/>
      <c r="I40" s="108"/>
      <c r="J40" s="108"/>
      <c r="K40" s="144"/>
      <c r="L40" s="110">
        <v>1310127</v>
      </c>
      <c r="M40" s="110"/>
      <c r="N40" s="110"/>
      <c r="O40" s="110"/>
      <c r="P40" s="110">
        <v>1290726</v>
      </c>
      <c r="Q40" s="110"/>
      <c r="R40" s="110"/>
      <c r="S40" s="110"/>
      <c r="T40" s="110">
        <v>1294819</v>
      </c>
      <c r="U40" s="110"/>
      <c r="V40" s="110"/>
      <c r="W40" s="110"/>
      <c r="X40" s="110">
        <v>1278897</v>
      </c>
      <c r="Y40" s="110"/>
      <c r="Z40" s="110"/>
      <c r="AA40" s="110"/>
      <c r="AB40" s="110">
        <v>1261902</v>
      </c>
      <c r="AC40" s="110"/>
      <c r="AD40" s="110"/>
      <c r="AE40" s="110"/>
    </row>
    <row r="41" spans="1:31" s="12" customFormat="1" ht="24.75" customHeight="1">
      <c r="A41" s="10"/>
      <c r="B41" s="108" t="s">
        <v>117</v>
      </c>
      <c r="C41" s="108"/>
      <c r="D41" s="108"/>
      <c r="E41" s="108"/>
      <c r="F41" s="108"/>
      <c r="G41" s="108"/>
      <c r="H41" s="108"/>
      <c r="I41" s="108"/>
      <c r="J41" s="108"/>
      <c r="K41" s="144"/>
      <c r="L41" s="110">
        <v>3831041</v>
      </c>
      <c r="M41" s="110"/>
      <c r="N41" s="110"/>
      <c r="O41" s="110"/>
      <c r="P41" s="110">
        <v>3786541</v>
      </c>
      <c r="Q41" s="110"/>
      <c r="R41" s="110"/>
      <c r="S41" s="110"/>
      <c r="T41" s="110">
        <v>4833474</v>
      </c>
      <c r="U41" s="110"/>
      <c r="V41" s="110"/>
      <c r="W41" s="110"/>
      <c r="X41" s="110">
        <v>4722587</v>
      </c>
      <c r="Y41" s="110"/>
      <c r="Z41" s="110"/>
      <c r="AA41" s="110"/>
      <c r="AB41" s="110">
        <v>4027675</v>
      </c>
      <c r="AC41" s="110"/>
      <c r="AD41" s="110"/>
      <c r="AE41" s="110"/>
    </row>
    <row r="42" spans="1:31" s="12" customFormat="1" ht="24.75" customHeight="1">
      <c r="A42" s="10"/>
      <c r="B42" s="108" t="s">
        <v>118</v>
      </c>
      <c r="C42" s="108"/>
      <c r="D42" s="108"/>
      <c r="E42" s="108"/>
      <c r="F42" s="108"/>
      <c r="G42" s="108"/>
      <c r="H42" s="108"/>
      <c r="I42" s="108"/>
      <c r="J42" s="108"/>
      <c r="K42" s="144"/>
      <c r="L42" s="110">
        <v>358380</v>
      </c>
      <c r="M42" s="110"/>
      <c r="N42" s="110"/>
      <c r="O42" s="110"/>
      <c r="P42" s="110">
        <v>205410</v>
      </c>
      <c r="Q42" s="110"/>
      <c r="R42" s="110"/>
      <c r="S42" s="110"/>
      <c r="T42" s="110">
        <v>216873</v>
      </c>
      <c r="U42" s="110"/>
      <c r="V42" s="110"/>
      <c r="W42" s="110"/>
      <c r="X42" s="110">
        <v>168678</v>
      </c>
      <c r="Y42" s="110"/>
      <c r="Z42" s="110"/>
      <c r="AA42" s="110"/>
      <c r="AB42" s="110">
        <v>810</v>
      </c>
      <c r="AC42" s="110"/>
      <c r="AD42" s="110"/>
      <c r="AE42" s="110"/>
    </row>
    <row r="43" spans="1:31" s="12" customFormat="1" ht="24.75" customHeight="1">
      <c r="A43" s="10"/>
      <c r="B43" s="108" t="s">
        <v>119</v>
      </c>
      <c r="C43" s="108"/>
      <c r="D43" s="108"/>
      <c r="E43" s="108"/>
      <c r="F43" s="108"/>
      <c r="G43" s="108"/>
      <c r="H43" s="108"/>
      <c r="I43" s="108"/>
      <c r="J43" s="108"/>
      <c r="K43" s="144"/>
      <c r="L43" s="110">
        <v>2646658</v>
      </c>
      <c r="M43" s="110"/>
      <c r="N43" s="110"/>
      <c r="O43" s="110"/>
      <c r="P43" s="110">
        <v>2610689</v>
      </c>
      <c r="Q43" s="110"/>
      <c r="R43" s="110"/>
      <c r="S43" s="110"/>
      <c r="T43" s="110">
        <v>2661896</v>
      </c>
      <c r="U43" s="110"/>
      <c r="V43" s="110"/>
      <c r="W43" s="110"/>
      <c r="X43" s="110">
        <v>2656415</v>
      </c>
      <c r="Y43" s="110"/>
      <c r="Z43" s="110"/>
      <c r="AA43" s="110"/>
      <c r="AB43" s="110">
        <v>2850213</v>
      </c>
      <c r="AC43" s="110"/>
      <c r="AD43" s="110"/>
      <c r="AE43" s="110"/>
    </row>
    <row r="44" spans="1:31" s="12" customFormat="1" ht="24.75" customHeight="1">
      <c r="A44" s="10"/>
      <c r="B44" s="108" t="s">
        <v>120</v>
      </c>
      <c r="C44" s="108"/>
      <c r="D44" s="108"/>
      <c r="E44" s="108"/>
      <c r="F44" s="108"/>
      <c r="G44" s="108"/>
      <c r="H44" s="108"/>
      <c r="I44" s="108"/>
      <c r="J44" s="108"/>
      <c r="K44" s="144"/>
      <c r="L44" s="110">
        <v>2</v>
      </c>
      <c r="M44" s="110"/>
      <c r="N44" s="110"/>
      <c r="O44" s="110"/>
      <c r="P44" s="110" t="s">
        <v>241</v>
      </c>
      <c r="Q44" s="110"/>
      <c r="R44" s="110"/>
      <c r="S44" s="110"/>
      <c r="T44" s="110">
        <v>2</v>
      </c>
      <c r="U44" s="110"/>
      <c r="V44" s="110"/>
      <c r="W44" s="110"/>
      <c r="X44" s="110" t="s">
        <v>25</v>
      </c>
      <c r="Y44" s="110"/>
      <c r="Z44" s="110"/>
      <c r="AA44" s="110"/>
      <c r="AB44" s="110">
        <v>2</v>
      </c>
      <c r="AC44" s="110"/>
      <c r="AD44" s="110"/>
      <c r="AE44" s="110"/>
    </row>
    <row r="45" spans="1:31" s="12" customFormat="1" ht="24.75" customHeight="1" thickBot="1">
      <c r="A45" s="10"/>
      <c r="B45" s="108" t="s">
        <v>45</v>
      </c>
      <c r="C45" s="108"/>
      <c r="D45" s="108"/>
      <c r="E45" s="108"/>
      <c r="F45" s="108"/>
      <c r="G45" s="108"/>
      <c r="H45" s="108"/>
      <c r="I45" s="108"/>
      <c r="J45" s="108"/>
      <c r="K45" s="144"/>
      <c r="L45" s="145">
        <v>20667</v>
      </c>
      <c r="M45" s="145"/>
      <c r="N45" s="145"/>
      <c r="O45" s="145"/>
      <c r="P45" s="145" t="s">
        <v>241</v>
      </c>
      <c r="Q45" s="145"/>
      <c r="R45" s="145"/>
      <c r="S45" s="145"/>
      <c r="T45" s="145">
        <v>85540</v>
      </c>
      <c r="U45" s="145"/>
      <c r="V45" s="145"/>
      <c r="W45" s="145"/>
      <c r="X45" s="145" t="s">
        <v>25</v>
      </c>
      <c r="Y45" s="145"/>
      <c r="Z45" s="145"/>
      <c r="AA45" s="145"/>
      <c r="AB45" s="145">
        <v>100000</v>
      </c>
      <c r="AC45" s="145"/>
      <c r="AD45" s="145"/>
      <c r="AE45" s="145"/>
    </row>
    <row r="46" spans="1:31" s="12" customFormat="1" ht="24.75" customHeight="1">
      <c r="A46" s="18"/>
      <c r="B46" s="18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8"/>
      <c r="O46" s="18"/>
      <c r="P46" s="18"/>
      <c r="Q46" s="18"/>
      <c r="R46" s="18"/>
      <c r="S46" s="18"/>
      <c r="T46" s="10"/>
      <c r="U46" s="10"/>
      <c r="V46" s="10"/>
      <c r="W46" s="10"/>
      <c r="X46" s="10"/>
      <c r="Y46" s="10"/>
      <c r="Z46" s="10"/>
      <c r="AA46" s="62" t="s">
        <v>246</v>
      </c>
      <c r="AB46" s="61"/>
      <c r="AC46" s="61"/>
      <c r="AD46" s="61"/>
      <c r="AE46" s="61"/>
    </row>
  </sheetData>
  <sheetProtection/>
  <mergeCells count="257">
    <mergeCell ref="P4:S4"/>
    <mergeCell ref="X4:AA4"/>
    <mergeCell ref="X6:AA6"/>
    <mergeCell ref="AB6:AE6"/>
    <mergeCell ref="A1:AE1"/>
    <mergeCell ref="A2:E2"/>
    <mergeCell ref="A3:K4"/>
    <mergeCell ref="L3:S3"/>
    <mergeCell ref="T3:AA3"/>
    <mergeCell ref="AB3:AE3"/>
    <mergeCell ref="L4:O4"/>
    <mergeCell ref="T7:W7"/>
    <mergeCell ref="T6:W6"/>
    <mergeCell ref="AB4:AE4"/>
    <mergeCell ref="A5:J5"/>
    <mergeCell ref="L5:O5"/>
    <mergeCell ref="P5:S5"/>
    <mergeCell ref="T5:W5"/>
    <mergeCell ref="X5:AA5"/>
    <mergeCell ref="AB5:AE5"/>
    <mergeCell ref="T4:W4"/>
    <mergeCell ref="P9:S9"/>
    <mergeCell ref="T9:W9"/>
    <mergeCell ref="X7:AA7"/>
    <mergeCell ref="AB7:AE7"/>
    <mergeCell ref="B6:K6"/>
    <mergeCell ref="L6:O6"/>
    <mergeCell ref="P6:S6"/>
    <mergeCell ref="B7:K7"/>
    <mergeCell ref="L7:O7"/>
    <mergeCell ref="P7:S7"/>
    <mergeCell ref="X8:AA8"/>
    <mergeCell ref="AB8:AE8"/>
    <mergeCell ref="X9:AA9"/>
    <mergeCell ref="AB9:AE9"/>
    <mergeCell ref="B8:K8"/>
    <mergeCell ref="L8:O8"/>
    <mergeCell ref="P8:S8"/>
    <mergeCell ref="T8:W8"/>
    <mergeCell ref="B9:K9"/>
    <mergeCell ref="L9:O9"/>
    <mergeCell ref="B10:K10"/>
    <mergeCell ref="L10:O10"/>
    <mergeCell ref="B11:K11"/>
    <mergeCell ref="L11:O11"/>
    <mergeCell ref="X10:AA10"/>
    <mergeCell ref="AB10:AE10"/>
    <mergeCell ref="X11:AA11"/>
    <mergeCell ref="AB11:AE11"/>
    <mergeCell ref="P13:S13"/>
    <mergeCell ref="T13:W13"/>
    <mergeCell ref="P11:S11"/>
    <mergeCell ref="T11:W11"/>
    <mergeCell ref="P10:S10"/>
    <mergeCell ref="T10:W10"/>
    <mergeCell ref="X12:AA12"/>
    <mergeCell ref="AB12:AE12"/>
    <mergeCell ref="X13:AA13"/>
    <mergeCell ref="AB13:AE13"/>
    <mergeCell ref="B12:K12"/>
    <mergeCell ref="L12:O12"/>
    <mergeCell ref="P12:S12"/>
    <mergeCell ref="T12:W12"/>
    <mergeCell ref="B13:K13"/>
    <mergeCell ref="L13:O13"/>
    <mergeCell ref="B14:K14"/>
    <mergeCell ref="L14:O14"/>
    <mergeCell ref="B15:K15"/>
    <mergeCell ref="L15:O15"/>
    <mergeCell ref="X14:AA14"/>
    <mergeCell ref="AB14:AE14"/>
    <mergeCell ref="X15:AA15"/>
    <mergeCell ref="AB15:AE15"/>
    <mergeCell ref="P17:S17"/>
    <mergeCell ref="T17:W17"/>
    <mergeCell ref="P15:S15"/>
    <mergeCell ref="T15:W15"/>
    <mergeCell ref="P14:S14"/>
    <mergeCell ref="T14:W14"/>
    <mergeCell ref="X16:AA16"/>
    <mergeCell ref="AB16:AE16"/>
    <mergeCell ref="X17:AA17"/>
    <mergeCell ref="AB17:AE17"/>
    <mergeCell ref="B16:K16"/>
    <mergeCell ref="L16:O16"/>
    <mergeCell ref="P16:S16"/>
    <mergeCell ref="T16:W16"/>
    <mergeCell ref="B17:K17"/>
    <mergeCell ref="L17:O17"/>
    <mergeCell ref="B18:K18"/>
    <mergeCell ref="L18:O18"/>
    <mergeCell ref="B19:K19"/>
    <mergeCell ref="L19:O19"/>
    <mergeCell ref="X18:AA18"/>
    <mergeCell ref="AB18:AE18"/>
    <mergeCell ref="X19:AA19"/>
    <mergeCell ref="AB19:AE19"/>
    <mergeCell ref="P21:S21"/>
    <mergeCell ref="T21:W21"/>
    <mergeCell ref="P19:S19"/>
    <mergeCell ref="T19:W19"/>
    <mergeCell ref="P18:S18"/>
    <mergeCell ref="T18:W18"/>
    <mergeCell ref="X20:AA20"/>
    <mergeCell ref="AB20:AE20"/>
    <mergeCell ref="X21:AA21"/>
    <mergeCell ref="AB21:AE21"/>
    <mergeCell ref="B20:K20"/>
    <mergeCell ref="L20:O20"/>
    <mergeCell ref="P20:S20"/>
    <mergeCell ref="T20:W20"/>
    <mergeCell ref="B21:K21"/>
    <mergeCell ref="L21:O21"/>
    <mergeCell ref="B22:K22"/>
    <mergeCell ref="L22:O22"/>
    <mergeCell ref="B23:K23"/>
    <mergeCell ref="L23:O23"/>
    <mergeCell ref="X22:AA22"/>
    <mergeCell ref="AB22:AE22"/>
    <mergeCell ref="X23:AA23"/>
    <mergeCell ref="AB23:AE23"/>
    <mergeCell ref="P25:S25"/>
    <mergeCell ref="T25:W25"/>
    <mergeCell ref="P23:S23"/>
    <mergeCell ref="T23:W23"/>
    <mergeCell ref="P22:S22"/>
    <mergeCell ref="T22:W22"/>
    <mergeCell ref="X24:AA24"/>
    <mergeCell ref="AB24:AE24"/>
    <mergeCell ref="X25:AA25"/>
    <mergeCell ref="AB25:AE25"/>
    <mergeCell ref="B24:K24"/>
    <mergeCell ref="L24:O24"/>
    <mergeCell ref="P24:S24"/>
    <mergeCell ref="T24:W24"/>
    <mergeCell ref="B25:K25"/>
    <mergeCell ref="L25:O25"/>
    <mergeCell ref="B26:K26"/>
    <mergeCell ref="L26:O26"/>
    <mergeCell ref="B27:K27"/>
    <mergeCell ref="L27:O27"/>
    <mergeCell ref="X26:AA26"/>
    <mergeCell ref="AB26:AE26"/>
    <mergeCell ref="X27:AA27"/>
    <mergeCell ref="AB27:AE27"/>
    <mergeCell ref="T29:W29"/>
    <mergeCell ref="X29:AA29"/>
    <mergeCell ref="AB29:AE29"/>
    <mergeCell ref="P27:S27"/>
    <mergeCell ref="T27:W27"/>
    <mergeCell ref="P26:S26"/>
    <mergeCell ref="T26:W26"/>
    <mergeCell ref="B28:K28"/>
    <mergeCell ref="L28:O28"/>
    <mergeCell ref="P28:S28"/>
    <mergeCell ref="T28:W28"/>
    <mergeCell ref="X28:AA28"/>
    <mergeCell ref="AB28:AE28"/>
    <mergeCell ref="P31:S31"/>
    <mergeCell ref="T31:W31"/>
    <mergeCell ref="P30:S30"/>
    <mergeCell ref="T30:W30"/>
    <mergeCell ref="A30:J30"/>
    <mergeCell ref="L30:O30"/>
    <mergeCell ref="B31:K31"/>
    <mergeCell ref="L31:O31"/>
    <mergeCell ref="X34:AA34"/>
    <mergeCell ref="X30:AA30"/>
    <mergeCell ref="AB34:AE34"/>
    <mergeCell ref="X32:AA32"/>
    <mergeCell ref="AB32:AE32"/>
    <mergeCell ref="X33:AA33"/>
    <mergeCell ref="AB33:AE33"/>
    <mergeCell ref="AB30:AE30"/>
    <mergeCell ref="B33:K33"/>
    <mergeCell ref="L33:O33"/>
    <mergeCell ref="P33:S33"/>
    <mergeCell ref="T33:W33"/>
    <mergeCell ref="X31:AA31"/>
    <mergeCell ref="AB31:AE31"/>
    <mergeCell ref="B32:K32"/>
    <mergeCell ref="L32:O32"/>
    <mergeCell ref="P32:S32"/>
    <mergeCell ref="T32:W32"/>
    <mergeCell ref="X35:AA35"/>
    <mergeCell ref="AB35:AE35"/>
    <mergeCell ref="B34:K34"/>
    <mergeCell ref="L34:O34"/>
    <mergeCell ref="B35:K35"/>
    <mergeCell ref="L35:O35"/>
    <mergeCell ref="P35:S35"/>
    <mergeCell ref="T35:W35"/>
    <mergeCell ref="P34:S34"/>
    <mergeCell ref="T34:W34"/>
    <mergeCell ref="P38:S38"/>
    <mergeCell ref="T38:W38"/>
    <mergeCell ref="X36:AA36"/>
    <mergeCell ref="B36:K36"/>
    <mergeCell ref="L36:O36"/>
    <mergeCell ref="P36:S36"/>
    <mergeCell ref="T36:W36"/>
    <mergeCell ref="B37:K37"/>
    <mergeCell ref="L37:O37"/>
    <mergeCell ref="P37:S37"/>
    <mergeCell ref="AB36:AE36"/>
    <mergeCell ref="X37:AA37"/>
    <mergeCell ref="AB37:AE37"/>
    <mergeCell ref="X38:AA38"/>
    <mergeCell ref="AB38:AE38"/>
    <mergeCell ref="T39:W39"/>
    <mergeCell ref="T37:W37"/>
    <mergeCell ref="X42:AA42"/>
    <mergeCell ref="AB39:AE39"/>
    <mergeCell ref="B38:K38"/>
    <mergeCell ref="L38:O38"/>
    <mergeCell ref="B39:K39"/>
    <mergeCell ref="L39:O39"/>
    <mergeCell ref="P39:S39"/>
    <mergeCell ref="L40:O40"/>
    <mergeCell ref="P40:S40"/>
    <mergeCell ref="X39:AA39"/>
    <mergeCell ref="B41:K41"/>
    <mergeCell ref="L41:O41"/>
    <mergeCell ref="P41:S41"/>
    <mergeCell ref="T41:W41"/>
    <mergeCell ref="AB40:AE40"/>
    <mergeCell ref="X41:AA41"/>
    <mergeCell ref="AB41:AE41"/>
    <mergeCell ref="T40:W40"/>
    <mergeCell ref="B40:K40"/>
    <mergeCell ref="X40:AA40"/>
    <mergeCell ref="AB43:AE43"/>
    <mergeCell ref="B42:K42"/>
    <mergeCell ref="L42:O42"/>
    <mergeCell ref="B43:K43"/>
    <mergeCell ref="L43:O43"/>
    <mergeCell ref="P43:S43"/>
    <mergeCell ref="T43:W43"/>
    <mergeCell ref="P42:S42"/>
    <mergeCell ref="T42:W42"/>
    <mergeCell ref="AB42:AE42"/>
    <mergeCell ref="AB45:AE45"/>
    <mergeCell ref="B44:K44"/>
    <mergeCell ref="L44:O44"/>
    <mergeCell ref="P44:S44"/>
    <mergeCell ref="T44:W44"/>
    <mergeCell ref="AB44:AE44"/>
    <mergeCell ref="C46:M46"/>
    <mergeCell ref="P29:S29"/>
    <mergeCell ref="L29:O29"/>
    <mergeCell ref="X44:AA44"/>
    <mergeCell ref="B45:K45"/>
    <mergeCell ref="L45:O45"/>
    <mergeCell ref="P45:S45"/>
    <mergeCell ref="T45:W45"/>
    <mergeCell ref="X45:AA45"/>
    <mergeCell ref="X43:AA4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zoomScalePageLayoutView="0" workbookViewId="0" topLeftCell="A1">
      <selection activeCell="A1" sqref="A1:AB1"/>
    </sheetView>
  </sheetViews>
  <sheetFormatPr defaultColWidth="3.625" defaultRowHeight="22.5" customHeight="1" zeroHeight="1"/>
  <cols>
    <col min="1" max="5" width="3.625" style="12" customWidth="1"/>
    <col min="6" max="6" width="4.375" style="12" customWidth="1"/>
    <col min="7" max="7" width="3.625" style="12" customWidth="1"/>
    <col min="8" max="8" width="4.375" style="12" customWidth="1"/>
    <col min="9" max="16384" width="3.625" style="12" customWidth="1"/>
  </cols>
  <sheetData>
    <row r="1" spans="1:28" s="29" customFormat="1" ht="22.5" customHeight="1">
      <c r="A1" s="116" t="s">
        <v>307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8" s="29" customFormat="1" ht="22.5" customHeight="1" thickBot="1">
      <c r="A2" s="159" t="s">
        <v>2</v>
      </c>
      <c r="B2" s="160"/>
      <c r="C2" s="160"/>
      <c r="D2" s="160"/>
      <c r="E2" s="160"/>
      <c r="F2" s="38"/>
      <c r="G2" s="38"/>
      <c r="H2" s="38"/>
    </row>
    <row r="3" spans="1:28" ht="22.5" customHeight="1">
      <c r="A3" s="154" t="s">
        <v>47</v>
      </c>
      <c r="B3" s="155"/>
      <c r="C3" s="155"/>
      <c r="D3" s="155"/>
      <c r="E3" s="155"/>
      <c r="F3" s="155"/>
      <c r="G3" s="155"/>
      <c r="H3" s="155"/>
      <c r="I3" s="157" t="s">
        <v>260</v>
      </c>
      <c r="J3" s="155"/>
      <c r="K3" s="155"/>
      <c r="L3" s="155"/>
      <c r="M3" s="155"/>
      <c r="N3" s="155"/>
      <c r="O3" s="155"/>
      <c r="P3" s="155"/>
      <c r="Q3" s="157" t="s">
        <v>261</v>
      </c>
      <c r="R3" s="155"/>
      <c r="S3" s="155"/>
      <c r="T3" s="155"/>
      <c r="U3" s="155"/>
      <c r="V3" s="155"/>
      <c r="W3" s="155"/>
      <c r="X3" s="155"/>
      <c r="Y3" s="157" t="s">
        <v>262</v>
      </c>
      <c r="Z3" s="155"/>
      <c r="AA3" s="155"/>
      <c r="AB3" s="158"/>
    </row>
    <row r="4" spans="1:28" ht="22.5" customHeight="1">
      <c r="A4" s="156"/>
      <c r="B4" s="147"/>
      <c r="C4" s="147"/>
      <c r="D4" s="147"/>
      <c r="E4" s="147"/>
      <c r="F4" s="147"/>
      <c r="G4" s="147"/>
      <c r="H4" s="147"/>
      <c r="I4" s="148" t="s">
        <v>48</v>
      </c>
      <c r="J4" s="149"/>
      <c r="K4" s="149"/>
      <c r="L4" s="149"/>
      <c r="M4" s="148" t="s">
        <v>7</v>
      </c>
      <c r="N4" s="149"/>
      <c r="O4" s="149"/>
      <c r="P4" s="149"/>
      <c r="Q4" s="146" t="s">
        <v>48</v>
      </c>
      <c r="R4" s="147"/>
      <c r="S4" s="147"/>
      <c r="T4" s="147"/>
      <c r="U4" s="146" t="s">
        <v>7</v>
      </c>
      <c r="V4" s="147"/>
      <c r="W4" s="147"/>
      <c r="X4" s="147"/>
      <c r="Y4" s="146" t="s">
        <v>44</v>
      </c>
      <c r="Z4" s="147"/>
      <c r="AA4" s="147"/>
      <c r="AB4" s="150"/>
    </row>
    <row r="5" spans="1:28" s="17" customFormat="1" ht="22.5" customHeight="1">
      <c r="A5" s="106" t="s">
        <v>49</v>
      </c>
      <c r="B5" s="106"/>
      <c r="C5" s="106"/>
      <c r="D5" s="106"/>
      <c r="E5" s="106"/>
      <c r="F5" s="106"/>
      <c r="G5" s="106"/>
      <c r="H5" s="45"/>
      <c r="I5" s="151">
        <f>I7+I12</f>
        <v>2886814</v>
      </c>
      <c r="J5" s="161"/>
      <c r="K5" s="161"/>
      <c r="L5" s="161"/>
      <c r="M5" s="151">
        <f>M7+M12</f>
        <v>2720016</v>
      </c>
      <c r="N5" s="161"/>
      <c r="O5" s="161"/>
      <c r="P5" s="161"/>
      <c r="Q5" s="151">
        <f>Q7+Q12</f>
        <v>2795379</v>
      </c>
      <c r="R5" s="161"/>
      <c r="S5" s="161"/>
      <c r="T5" s="161"/>
      <c r="U5" s="151">
        <f>U7+U12</f>
        <v>2674890</v>
      </c>
      <c r="V5" s="161"/>
      <c r="W5" s="161"/>
      <c r="X5" s="161"/>
      <c r="Y5" s="151">
        <f>Y7+Y12</f>
        <v>2860724</v>
      </c>
      <c r="Z5" s="161"/>
      <c r="AA5" s="161"/>
      <c r="AB5" s="161"/>
    </row>
    <row r="6" spans="1:28" ht="13.5" customHeight="1">
      <c r="A6" s="15"/>
      <c r="B6" s="15"/>
      <c r="C6" s="15"/>
      <c r="D6" s="15"/>
      <c r="E6" s="15"/>
      <c r="F6" s="15"/>
      <c r="G6" s="15"/>
      <c r="H6" s="11"/>
      <c r="I6" s="110"/>
      <c r="J6" s="164"/>
      <c r="K6" s="164"/>
      <c r="L6" s="164"/>
      <c r="M6" s="110"/>
      <c r="N6" s="164"/>
      <c r="O6" s="164"/>
      <c r="P6" s="164"/>
      <c r="Q6" s="110"/>
      <c r="R6" s="162"/>
      <c r="S6" s="162"/>
      <c r="T6" s="162"/>
      <c r="U6" s="110"/>
      <c r="V6" s="162"/>
      <c r="W6" s="162"/>
      <c r="X6" s="162"/>
      <c r="Y6" s="110"/>
      <c r="Z6" s="162"/>
      <c r="AA6" s="162"/>
      <c r="AB6" s="162"/>
    </row>
    <row r="7" spans="1:28" ht="22.5" customHeight="1">
      <c r="A7" s="10"/>
      <c r="B7" s="107" t="s">
        <v>50</v>
      </c>
      <c r="C7" s="107"/>
      <c r="D7" s="107"/>
      <c r="E7" s="107"/>
      <c r="F7" s="107"/>
      <c r="G7" s="57"/>
      <c r="H7" s="98"/>
      <c r="I7" s="131">
        <f>SUM(I8:L10)</f>
        <v>2885024</v>
      </c>
      <c r="J7" s="166"/>
      <c r="K7" s="166"/>
      <c r="L7" s="166"/>
      <c r="M7" s="131">
        <f>SUM(M8:P10)</f>
        <v>2718442</v>
      </c>
      <c r="N7" s="166"/>
      <c r="O7" s="166"/>
      <c r="P7" s="166"/>
      <c r="Q7" s="131">
        <f>SUM(Q8:T10)</f>
        <v>2793766</v>
      </c>
      <c r="R7" s="165"/>
      <c r="S7" s="165"/>
      <c r="T7" s="165"/>
      <c r="U7" s="131">
        <f>SUM(U8:X10)</f>
        <v>2673418</v>
      </c>
      <c r="V7" s="165"/>
      <c r="W7" s="165"/>
      <c r="X7" s="165"/>
      <c r="Y7" s="131">
        <f>SUM(Y8:AB10)</f>
        <v>2859111</v>
      </c>
      <c r="Z7" s="165"/>
      <c r="AA7" s="165"/>
      <c r="AB7" s="165"/>
    </row>
    <row r="8" spans="1:28" ht="22.5" customHeight="1">
      <c r="A8" s="10"/>
      <c r="B8" s="10"/>
      <c r="C8" s="108" t="s">
        <v>51</v>
      </c>
      <c r="D8" s="108"/>
      <c r="E8" s="108"/>
      <c r="F8" s="108"/>
      <c r="G8" s="108"/>
      <c r="H8" s="163"/>
      <c r="I8" s="110">
        <v>2864298</v>
      </c>
      <c r="J8" s="164"/>
      <c r="K8" s="164"/>
      <c r="L8" s="164"/>
      <c r="M8" s="110">
        <v>2700026</v>
      </c>
      <c r="N8" s="164"/>
      <c r="O8" s="164"/>
      <c r="P8" s="164"/>
      <c r="Q8" s="110">
        <v>2767846</v>
      </c>
      <c r="R8" s="162"/>
      <c r="S8" s="162"/>
      <c r="T8" s="162"/>
      <c r="U8" s="110">
        <v>2647233</v>
      </c>
      <c r="V8" s="162"/>
      <c r="W8" s="162"/>
      <c r="X8" s="162"/>
      <c r="Y8" s="110">
        <v>2805630</v>
      </c>
      <c r="Z8" s="162"/>
      <c r="AA8" s="162"/>
      <c r="AB8" s="162"/>
    </row>
    <row r="9" spans="1:28" ht="22.5" customHeight="1">
      <c r="A9" s="10"/>
      <c r="B9" s="10"/>
      <c r="C9" s="108" t="s">
        <v>52</v>
      </c>
      <c r="D9" s="108"/>
      <c r="E9" s="108"/>
      <c r="F9" s="108"/>
      <c r="G9" s="108"/>
      <c r="H9" s="163"/>
      <c r="I9" s="110">
        <v>20574</v>
      </c>
      <c r="J9" s="164"/>
      <c r="K9" s="164"/>
      <c r="L9" s="164"/>
      <c r="M9" s="110">
        <v>18257</v>
      </c>
      <c r="N9" s="164"/>
      <c r="O9" s="164"/>
      <c r="P9" s="164"/>
      <c r="Q9" s="110">
        <v>25768</v>
      </c>
      <c r="R9" s="162"/>
      <c r="S9" s="162"/>
      <c r="T9" s="162"/>
      <c r="U9" s="110">
        <v>24744</v>
      </c>
      <c r="V9" s="162"/>
      <c r="W9" s="162"/>
      <c r="X9" s="162"/>
      <c r="Y9" s="110">
        <v>53329</v>
      </c>
      <c r="Z9" s="162"/>
      <c r="AA9" s="162"/>
      <c r="AB9" s="162"/>
    </row>
    <row r="10" spans="1:28" ht="22.5" customHeight="1">
      <c r="A10" s="10"/>
      <c r="B10" s="10"/>
      <c r="C10" s="108" t="s">
        <v>53</v>
      </c>
      <c r="D10" s="108"/>
      <c r="E10" s="108"/>
      <c r="F10" s="108"/>
      <c r="G10" s="108"/>
      <c r="H10" s="163"/>
      <c r="I10" s="110">
        <v>152</v>
      </c>
      <c r="J10" s="164"/>
      <c r="K10" s="164"/>
      <c r="L10" s="164"/>
      <c r="M10" s="110">
        <v>159</v>
      </c>
      <c r="N10" s="164"/>
      <c r="O10" s="164"/>
      <c r="P10" s="164"/>
      <c r="Q10" s="110">
        <v>152</v>
      </c>
      <c r="R10" s="162"/>
      <c r="S10" s="162"/>
      <c r="T10" s="162"/>
      <c r="U10" s="110">
        <v>1441</v>
      </c>
      <c r="V10" s="162"/>
      <c r="W10" s="162"/>
      <c r="X10" s="162"/>
      <c r="Y10" s="110">
        <v>152</v>
      </c>
      <c r="Z10" s="162"/>
      <c r="AA10" s="162"/>
      <c r="AB10" s="162"/>
    </row>
    <row r="11" spans="1:28" ht="13.5" customHeight="1">
      <c r="A11" s="10"/>
      <c r="B11" s="10"/>
      <c r="C11" s="15"/>
      <c r="D11" s="15"/>
      <c r="E11" s="15"/>
      <c r="F11" s="15"/>
      <c r="G11" s="15"/>
      <c r="H11" s="79"/>
      <c r="I11" s="110"/>
      <c r="J11" s="164"/>
      <c r="K11" s="164"/>
      <c r="L11" s="164"/>
      <c r="M11" s="110"/>
      <c r="N11" s="164"/>
      <c r="O11" s="164"/>
      <c r="P11" s="164"/>
      <c r="Q11" s="110"/>
      <c r="R11" s="162"/>
      <c r="S11" s="162"/>
      <c r="T11" s="162"/>
      <c r="U11" s="110"/>
      <c r="V11" s="162"/>
      <c r="W11" s="162"/>
      <c r="X11" s="162"/>
      <c r="Y11" s="110"/>
      <c r="Z11" s="162"/>
      <c r="AA11" s="162"/>
      <c r="AB11" s="162"/>
    </row>
    <row r="12" spans="1:28" ht="22.5" customHeight="1">
      <c r="A12" s="10"/>
      <c r="B12" s="107" t="s">
        <v>54</v>
      </c>
      <c r="C12" s="107"/>
      <c r="D12" s="107"/>
      <c r="E12" s="107"/>
      <c r="F12" s="107"/>
      <c r="G12" s="57"/>
      <c r="H12" s="98"/>
      <c r="I12" s="131">
        <f>SUM(I13:L14)</f>
        <v>1790</v>
      </c>
      <c r="J12" s="166"/>
      <c r="K12" s="166"/>
      <c r="L12" s="166"/>
      <c r="M12" s="131">
        <f>SUM(M13:P14)</f>
        <v>1574</v>
      </c>
      <c r="N12" s="166"/>
      <c r="O12" s="166"/>
      <c r="P12" s="166"/>
      <c r="Q12" s="131">
        <f>SUM(Q13:T14)</f>
        <v>1613</v>
      </c>
      <c r="R12" s="165"/>
      <c r="S12" s="165"/>
      <c r="T12" s="165"/>
      <c r="U12" s="131">
        <f>SUM(U13:X14)</f>
        <v>1472</v>
      </c>
      <c r="V12" s="165"/>
      <c r="W12" s="165"/>
      <c r="X12" s="165"/>
      <c r="Y12" s="131">
        <f>SUM(Y13:AB14)</f>
        <v>1613</v>
      </c>
      <c r="Z12" s="165"/>
      <c r="AA12" s="165"/>
      <c r="AB12" s="165"/>
    </row>
    <row r="13" spans="1:28" ht="22.5" customHeight="1">
      <c r="A13" s="10"/>
      <c r="B13" s="10"/>
      <c r="C13" s="108" t="s">
        <v>51</v>
      </c>
      <c r="D13" s="108"/>
      <c r="E13" s="108"/>
      <c r="F13" s="108"/>
      <c r="G13" s="108"/>
      <c r="H13" s="163"/>
      <c r="I13" s="110">
        <v>1790</v>
      </c>
      <c r="J13" s="164"/>
      <c r="K13" s="164"/>
      <c r="L13" s="164"/>
      <c r="M13" s="110">
        <v>1574</v>
      </c>
      <c r="N13" s="164"/>
      <c r="O13" s="164"/>
      <c r="P13" s="164"/>
      <c r="Q13" s="110">
        <v>1613</v>
      </c>
      <c r="R13" s="162"/>
      <c r="S13" s="162"/>
      <c r="T13" s="162"/>
      <c r="U13" s="110">
        <v>1472</v>
      </c>
      <c r="V13" s="162"/>
      <c r="W13" s="162"/>
      <c r="X13" s="162"/>
      <c r="Y13" s="110">
        <v>1613</v>
      </c>
      <c r="Z13" s="162"/>
      <c r="AA13" s="162"/>
      <c r="AB13" s="162"/>
    </row>
    <row r="14" spans="1:28" ht="22.5" customHeight="1">
      <c r="A14" s="10"/>
      <c r="B14" s="10"/>
      <c r="C14" s="108" t="s">
        <v>52</v>
      </c>
      <c r="D14" s="108"/>
      <c r="E14" s="108"/>
      <c r="F14" s="108"/>
      <c r="G14" s="108"/>
      <c r="H14" s="163"/>
      <c r="I14" s="110" t="s">
        <v>265</v>
      </c>
      <c r="J14" s="164"/>
      <c r="K14" s="164"/>
      <c r="L14" s="164"/>
      <c r="M14" s="110" t="s">
        <v>265</v>
      </c>
      <c r="N14" s="164"/>
      <c r="O14" s="164"/>
      <c r="P14" s="164"/>
      <c r="Q14" s="110" t="s">
        <v>265</v>
      </c>
      <c r="R14" s="164"/>
      <c r="S14" s="164"/>
      <c r="T14" s="164"/>
      <c r="U14" s="110" t="s">
        <v>265</v>
      </c>
      <c r="V14" s="164"/>
      <c r="W14" s="164"/>
      <c r="X14" s="164"/>
      <c r="Y14" s="110" t="s">
        <v>265</v>
      </c>
      <c r="Z14" s="164"/>
      <c r="AA14" s="164"/>
      <c r="AB14" s="164"/>
    </row>
    <row r="15" spans="1:28" ht="22.5" customHeight="1">
      <c r="A15" s="10"/>
      <c r="B15" s="10"/>
      <c r="C15" s="10"/>
      <c r="D15" s="10"/>
      <c r="E15" s="10"/>
      <c r="F15" s="10"/>
      <c r="G15" s="10"/>
      <c r="H15" s="11"/>
      <c r="I15" s="110"/>
      <c r="J15" s="164"/>
      <c r="K15" s="164"/>
      <c r="L15" s="164"/>
      <c r="M15" s="110"/>
      <c r="N15" s="164"/>
      <c r="O15" s="164"/>
      <c r="P15" s="164"/>
      <c r="Q15" s="110"/>
      <c r="R15" s="162"/>
      <c r="S15" s="162"/>
      <c r="T15" s="162"/>
      <c r="U15" s="110"/>
      <c r="V15" s="162"/>
      <c r="W15" s="162"/>
      <c r="X15" s="162"/>
      <c r="Y15" s="110"/>
      <c r="Z15" s="162"/>
      <c r="AA15" s="162"/>
      <c r="AB15" s="162"/>
    </row>
    <row r="16" spans="1:28" s="17" customFormat="1" ht="22.5" customHeight="1">
      <c r="A16" s="106" t="s">
        <v>55</v>
      </c>
      <c r="B16" s="106"/>
      <c r="C16" s="106"/>
      <c r="D16" s="106"/>
      <c r="E16" s="106"/>
      <c r="F16" s="106"/>
      <c r="G16" s="106"/>
      <c r="H16" s="45"/>
      <c r="I16" s="127">
        <f>I18+I24</f>
        <v>2463259</v>
      </c>
      <c r="J16" s="167"/>
      <c r="K16" s="167"/>
      <c r="L16" s="167"/>
      <c r="M16" s="127">
        <f>M18+M24</f>
        <v>2236535</v>
      </c>
      <c r="N16" s="167"/>
      <c r="O16" s="167"/>
      <c r="P16" s="167"/>
      <c r="Q16" s="127">
        <f>Q18+Q24</f>
        <v>2388332</v>
      </c>
      <c r="R16" s="167"/>
      <c r="S16" s="167"/>
      <c r="T16" s="167"/>
      <c r="U16" s="127">
        <f>U18+U24</f>
        <v>2173770</v>
      </c>
      <c r="V16" s="167"/>
      <c r="W16" s="167"/>
      <c r="X16" s="167"/>
      <c r="Y16" s="127">
        <f>Y18+Y24</f>
        <v>2431696</v>
      </c>
      <c r="Z16" s="167"/>
      <c r="AA16" s="167"/>
      <c r="AB16" s="167"/>
    </row>
    <row r="17" spans="1:28" ht="13.5" customHeight="1">
      <c r="A17" s="15"/>
      <c r="B17" s="15"/>
      <c r="C17" s="15"/>
      <c r="D17" s="15"/>
      <c r="E17" s="15"/>
      <c r="F17" s="15"/>
      <c r="G17" s="15"/>
      <c r="H17" s="11"/>
      <c r="I17" s="7"/>
      <c r="J17" s="59"/>
      <c r="K17" s="59"/>
      <c r="L17" s="59"/>
      <c r="M17" s="7"/>
      <c r="N17" s="59"/>
      <c r="O17" s="59"/>
      <c r="P17" s="59"/>
      <c r="Q17" s="7"/>
      <c r="R17" s="9"/>
      <c r="S17" s="9"/>
      <c r="T17" s="9"/>
      <c r="U17" s="7"/>
      <c r="V17" s="9"/>
      <c r="W17" s="9"/>
      <c r="X17" s="9"/>
      <c r="Y17" s="7"/>
      <c r="Z17" s="9"/>
      <c r="AA17" s="9"/>
      <c r="AB17" s="9"/>
    </row>
    <row r="18" spans="1:28" ht="22.5" customHeight="1">
      <c r="A18" s="10"/>
      <c r="B18" s="107" t="s">
        <v>56</v>
      </c>
      <c r="C18" s="107"/>
      <c r="D18" s="107"/>
      <c r="E18" s="107"/>
      <c r="F18" s="107"/>
      <c r="G18" s="57"/>
      <c r="H18" s="98"/>
      <c r="I18" s="131">
        <f>SUM(I19:L22)</f>
        <v>2440826</v>
      </c>
      <c r="J18" s="166"/>
      <c r="K18" s="166"/>
      <c r="L18" s="166"/>
      <c r="M18" s="131">
        <f>SUM(M19:P22)</f>
        <v>2217167</v>
      </c>
      <c r="N18" s="166"/>
      <c r="O18" s="166"/>
      <c r="P18" s="166"/>
      <c r="Q18" s="131">
        <f>SUM(Q19:T22)</f>
        <v>2373642</v>
      </c>
      <c r="R18" s="165"/>
      <c r="S18" s="165"/>
      <c r="T18" s="165"/>
      <c r="U18" s="131">
        <f>SUM(U19:X22)</f>
        <v>2160095</v>
      </c>
      <c r="V18" s="165"/>
      <c r="W18" s="165"/>
      <c r="X18" s="165"/>
      <c r="Y18" s="131">
        <f>SUM(Y19:AB22)</f>
        <v>2411411</v>
      </c>
      <c r="Z18" s="165"/>
      <c r="AA18" s="165"/>
      <c r="AB18" s="165"/>
    </row>
    <row r="19" spans="1:28" ht="22.5" customHeight="1">
      <c r="A19" s="10"/>
      <c r="B19" s="10"/>
      <c r="C19" s="108" t="s">
        <v>57</v>
      </c>
      <c r="D19" s="108"/>
      <c r="E19" s="108"/>
      <c r="F19" s="108"/>
      <c r="G19" s="108"/>
      <c r="H19" s="163"/>
      <c r="I19" s="110">
        <v>2037143</v>
      </c>
      <c r="J19" s="164"/>
      <c r="K19" s="164"/>
      <c r="L19" s="164"/>
      <c r="M19" s="110">
        <v>1918629</v>
      </c>
      <c r="N19" s="164"/>
      <c r="O19" s="164"/>
      <c r="P19" s="164"/>
      <c r="Q19" s="110">
        <v>1996993</v>
      </c>
      <c r="R19" s="162"/>
      <c r="S19" s="162"/>
      <c r="T19" s="162"/>
      <c r="U19" s="110">
        <v>1876215</v>
      </c>
      <c r="V19" s="162"/>
      <c r="W19" s="162"/>
      <c r="X19" s="162"/>
      <c r="Y19" s="110">
        <v>2062007</v>
      </c>
      <c r="Z19" s="162"/>
      <c r="AA19" s="162"/>
      <c r="AB19" s="162"/>
    </row>
    <row r="20" spans="1:28" ht="22.5" customHeight="1">
      <c r="A20" s="10"/>
      <c r="B20" s="10"/>
      <c r="C20" s="108" t="s">
        <v>58</v>
      </c>
      <c r="D20" s="108"/>
      <c r="E20" s="108"/>
      <c r="F20" s="108"/>
      <c r="G20" s="108"/>
      <c r="H20" s="163"/>
      <c r="I20" s="110">
        <v>335181</v>
      </c>
      <c r="J20" s="164"/>
      <c r="K20" s="164"/>
      <c r="L20" s="164"/>
      <c r="M20" s="110">
        <v>253189</v>
      </c>
      <c r="N20" s="164"/>
      <c r="O20" s="164"/>
      <c r="P20" s="164"/>
      <c r="Q20" s="110">
        <v>325144</v>
      </c>
      <c r="R20" s="162"/>
      <c r="S20" s="162"/>
      <c r="T20" s="162"/>
      <c r="U20" s="110">
        <v>240308</v>
      </c>
      <c r="V20" s="162"/>
      <c r="W20" s="162"/>
      <c r="X20" s="162"/>
      <c r="Y20" s="110">
        <v>291031</v>
      </c>
      <c r="Z20" s="162"/>
      <c r="AA20" s="162"/>
      <c r="AB20" s="162"/>
    </row>
    <row r="21" spans="1:28" ht="22.5" customHeight="1">
      <c r="A21" s="10"/>
      <c r="B21" s="10"/>
      <c r="C21" s="108" t="s">
        <v>59</v>
      </c>
      <c r="D21" s="108"/>
      <c r="E21" s="108"/>
      <c r="F21" s="108"/>
      <c r="G21" s="108"/>
      <c r="H21" s="163"/>
      <c r="I21" s="110">
        <v>48502</v>
      </c>
      <c r="J21" s="164"/>
      <c r="K21" s="164"/>
      <c r="L21" s="164"/>
      <c r="M21" s="110">
        <v>45349</v>
      </c>
      <c r="N21" s="164"/>
      <c r="O21" s="164"/>
      <c r="P21" s="164"/>
      <c r="Q21" s="110">
        <v>31505</v>
      </c>
      <c r="R21" s="162"/>
      <c r="S21" s="162"/>
      <c r="T21" s="162"/>
      <c r="U21" s="110">
        <v>43572</v>
      </c>
      <c r="V21" s="162"/>
      <c r="W21" s="162"/>
      <c r="X21" s="162"/>
      <c r="Y21" s="110">
        <v>38373</v>
      </c>
      <c r="Z21" s="162"/>
      <c r="AA21" s="162"/>
      <c r="AB21" s="162"/>
    </row>
    <row r="22" spans="1:28" ht="22.5" customHeight="1">
      <c r="A22" s="10"/>
      <c r="B22" s="10"/>
      <c r="C22" s="108" t="s">
        <v>45</v>
      </c>
      <c r="D22" s="108"/>
      <c r="E22" s="108"/>
      <c r="F22" s="108"/>
      <c r="G22" s="108"/>
      <c r="H22" s="163"/>
      <c r="I22" s="110">
        <v>20000</v>
      </c>
      <c r="J22" s="164"/>
      <c r="K22" s="164"/>
      <c r="L22" s="164"/>
      <c r="M22" s="110" t="s">
        <v>265</v>
      </c>
      <c r="N22" s="164"/>
      <c r="O22" s="164"/>
      <c r="P22" s="164"/>
      <c r="Q22" s="110">
        <v>20000</v>
      </c>
      <c r="R22" s="162"/>
      <c r="S22" s="162"/>
      <c r="T22" s="162"/>
      <c r="U22" s="110" t="s">
        <v>265</v>
      </c>
      <c r="V22" s="164"/>
      <c r="W22" s="164"/>
      <c r="X22" s="164"/>
      <c r="Y22" s="110">
        <v>20000</v>
      </c>
      <c r="Z22" s="162"/>
      <c r="AA22" s="162"/>
      <c r="AB22" s="162"/>
    </row>
    <row r="23" spans="1:28" ht="13.5" customHeight="1">
      <c r="A23" s="10"/>
      <c r="B23" s="10"/>
      <c r="C23" s="15"/>
      <c r="D23" s="15"/>
      <c r="E23" s="15"/>
      <c r="F23" s="15"/>
      <c r="G23" s="15"/>
      <c r="H23" s="79"/>
      <c r="I23" s="110"/>
      <c r="J23" s="164"/>
      <c r="K23" s="164"/>
      <c r="L23" s="164"/>
      <c r="M23" s="110"/>
      <c r="N23" s="164"/>
      <c r="O23" s="164"/>
      <c r="P23" s="164"/>
      <c r="Q23" s="110"/>
      <c r="R23" s="162"/>
      <c r="S23" s="162"/>
      <c r="T23" s="162"/>
      <c r="U23" s="110"/>
      <c r="V23" s="162"/>
      <c r="W23" s="162"/>
      <c r="X23" s="162"/>
      <c r="Y23" s="110"/>
      <c r="Z23" s="162"/>
      <c r="AA23" s="162"/>
      <c r="AB23" s="162"/>
    </row>
    <row r="24" spans="1:28" ht="22.5" customHeight="1">
      <c r="A24" s="10"/>
      <c r="B24" s="107" t="s">
        <v>60</v>
      </c>
      <c r="C24" s="107"/>
      <c r="D24" s="107"/>
      <c r="E24" s="107"/>
      <c r="F24" s="107"/>
      <c r="G24" s="57"/>
      <c r="H24" s="98"/>
      <c r="I24" s="131">
        <f>SUM(I25:L27)</f>
        <v>22433</v>
      </c>
      <c r="J24" s="166"/>
      <c r="K24" s="166"/>
      <c r="L24" s="166"/>
      <c r="M24" s="131">
        <f>SUM(M25:P27)</f>
        <v>19368</v>
      </c>
      <c r="N24" s="166"/>
      <c r="O24" s="166"/>
      <c r="P24" s="166"/>
      <c r="Q24" s="131">
        <f>SUM(Q25:T27)</f>
        <v>14690</v>
      </c>
      <c r="R24" s="165"/>
      <c r="S24" s="165"/>
      <c r="T24" s="165"/>
      <c r="U24" s="131">
        <f>SUM(U25:X27)</f>
        <v>13675</v>
      </c>
      <c r="V24" s="165"/>
      <c r="W24" s="165"/>
      <c r="X24" s="165"/>
      <c r="Y24" s="131">
        <f>SUM(Y25:AB27)</f>
        <v>20285</v>
      </c>
      <c r="Z24" s="165"/>
      <c r="AA24" s="165"/>
      <c r="AB24" s="165"/>
    </row>
    <row r="25" spans="1:28" ht="22.5" customHeight="1">
      <c r="A25" s="10"/>
      <c r="B25" s="10"/>
      <c r="C25" s="108" t="s">
        <v>57</v>
      </c>
      <c r="D25" s="108"/>
      <c r="E25" s="108"/>
      <c r="F25" s="108"/>
      <c r="G25" s="108"/>
      <c r="H25" s="163"/>
      <c r="I25" s="110">
        <v>22433</v>
      </c>
      <c r="J25" s="164"/>
      <c r="K25" s="164"/>
      <c r="L25" s="164"/>
      <c r="M25" s="110">
        <v>19368</v>
      </c>
      <c r="N25" s="164"/>
      <c r="O25" s="164"/>
      <c r="P25" s="164"/>
      <c r="Q25" s="110">
        <v>14690</v>
      </c>
      <c r="R25" s="162"/>
      <c r="S25" s="162"/>
      <c r="T25" s="162"/>
      <c r="U25" s="110">
        <v>13675</v>
      </c>
      <c r="V25" s="162"/>
      <c r="W25" s="162"/>
      <c r="X25" s="162"/>
      <c r="Y25" s="110">
        <v>20285</v>
      </c>
      <c r="Z25" s="162"/>
      <c r="AA25" s="162"/>
      <c r="AB25" s="162"/>
    </row>
    <row r="26" spans="1:28" ht="22.5" customHeight="1">
      <c r="A26" s="10"/>
      <c r="B26" s="10"/>
      <c r="C26" s="108" t="s">
        <v>58</v>
      </c>
      <c r="D26" s="108"/>
      <c r="E26" s="108"/>
      <c r="F26" s="108"/>
      <c r="G26" s="108"/>
      <c r="H26" s="163"/>
      <c r="I26" s="110" t="s">
        <v>263</v>
      </c>
      <c r="J26" s="164"/>
      <c r="K26" s="164"/>
      <c r="L26" s="164"/>
      <c r="M26" s="110" t="s">
        <v>263</v>
      </c>
      <c r="N26" s="164"/>
      <c r="O26" s="164"/>
      <c r="P26" s="164"/>
      <c r="Q26" s="110" t="s">
        <v>263</v>
      </c>
      <c r="R26" s="164"/>
      <c r="S26" s="164"/>
      <c r="T26" s="164"/>
      <c r="U26" s="110" t="s">
        <v>263</v>
      </c>
      <c r="V26" s="164"/>
      <c r="W26" s="164"/>
      <c r="X26" s="164"/>
      <c r="Y26" s="110" t="s">
        <v>263</v>
      </c>
      <c r="Z26" s="164"/>
      <c r="AA26" s="164"/>
      <c r="AB26" s="164"/>
    </row>
    <row r="27" spans="1:28" ht="22.5" customHeight="1">
      <c r="A27" s="10"/>
      <c r="B27" s="10"/>
      <c r="C27" s="108" t="s">
        <v>45</v>
      </c>
      <c r="D27" s="108"/>
      <c r="E27" s="108"/>
      <c r="F27" s="108"/>
      <c r="G27" s="108"/>
      <c r="H27" s="163"/>
      <c r="I27" s="110" t="s">
        <v>25</v>
      </c>
      <c r="J27" s="164"/>
      <c r="K27" s="164"/>
      <c r="L27" s="164"/>
      <c r="M27" s="110" t="s">
        <v>25</v>
      </c>
      <c r="N27" s="164"/>
      <c r="O27" s="164"/>
      <c r="P27" s="164"/>
      <c r="Q27" s="110" t="s">
        <v>25</v>
      </c>
      <c r="R27" s="164"/>
      <c r="S27" s="164"/>
      <c r="T27" s="164"/>
      <c r="U27" s="110" t="s">
        <v>25</v>
      </c>
      <c r="V27" s="164"/>
      <c r="W27" s="164"/>
      <c r="X27" s="164"/>
      <c r="Y27" s="110" t="s">
        <v>25</v>
      </c>
      <c r="Z27" s="164"/>
      <c r="AA27" s="164"/>
      <c r="AB27" s="164"/>
    </row>
    <row r="28" spans="1:28" ht="22.5" customHeight="1">
      <c r="A28" s="10"/>
      <c r="B28" s="10"/>
      <c r="C28" s="10"/>
      <c r="D28" s="10"/>
      <c r="E28" s="10"/>
      <c r="F28" s="10"/>
      <c r="G28" s="10"/>
      <c r="H28" s="11"/>
      <c r="I28" s="110"/>
      <c r="J28" s="164"/>
      <c r="K28" s="164"/>
      <c r="L28" s="164"/>
      <c r="M28" s="110"/>
      <c r="N28" s="164"/>
      <c r="O28" s="164"/>
      <c r="P28" s="164"/>
      <c r="Q28" s="110"/>
      <c r="R28" s="162"/>
      <c r="S28" s="162"/>
      <c r="T28" s="162"/>
      <c r="U28" s="110"/>
      <c r="V28" s="162"/>
      <c r="W28" s="162"/>
      <c r="X28" s="162"/>
      <c r="Y28" s="110"/>
      <c r="Z28" s="162"/>
      <c r="AA28" s="162"/>
      <c r="AB28" s="162"/>
    </row>
    <row r="29" spans="1:28" s="17" customFormat="1" ht="22.5" customHeight="1">
      <c r="A29" s="106" t="s">
        <v>61</v>
      </c>
      <c r="B29" s="106"/>
      <c r="C29" s="106"/>
      <c r="D29" s="106"/>
      <c r="E29" s="106"/>
      <c r="F29" s="106"/>
      <c r="G29" s="106"/>
      <c r="H29" s="45"/>
      <c r="I29" s="127">
        <f>SUM(I30:L34)</f>
        <v>200651</v>
      </c>
      <c r="J29" s="167"/>
      <c r="K29" s="167"/>
      <c r="L29" s="167"/>
      <c r="M29" s="127">
        <f>SUM(M30:P34)</f>
        <v>200961</v>
      </c>
      <c r="N29" s="167"/>
      <c r="O29" s="167"/>
      <c r="P29" s="167"/>
      <c r="Q29" s="127">
        <f>SUM(Q30:T34)</f>
        <v>174042</v>
      </c>
      <c r="R29" s="167"/>
      <c r="S29" s="167"/>
      <c r="T29" s="167"/>
      <c r="U29" s="127">
        <f>SUM(U30:X34)</f>
        <v>172039</v>
      </c>
      <c r="V29" s="167"/>
      <c r="W29" s="167"/>
      <c r="X29" s="167"/>
      <c r="Y29" s="127">
        <f>SUM(Y30:AB34)</f>
        <v>245394</v>
      </c>
      <c r="Z29" s="167"/>
      <c r="AA29" s="167"/>
      <c r="AB29" s="167"/>
    </row>
    <row r="30" spans="1:28" ht="22.5" customHeight="1">
      <c r="A30" s="10"/>
      <c r="B30" s="10"/>
      <c r="C30" s="108" t="s">
        <v>62</v>
      </c>
      <c r="D30" s="108"/>
      <c r="E30" s="108"/>
      <c r="F30" s="108"/>
      <c r="G30" s="108"/>
      <c r="H30" s="163"/>
      <c r="I30" s="110">
        <v>100000</v>
      </c>
      <c r="J30" s="164"/>
      <c r="K30" s="164"/>
      <c r="L30" s="164"/>
      <c r="M30" s="110">
        <v>100000</v>
      </c>
      <c r="N30" s="164"/>
      <c r="O30" s="164"/>
      <c r="P30" s="164"/>
      <c r="Q30" s="110">
        <v>136100</v>
      </c>
      <c r="R30" s="162"/>
      <c r="S30" s="162"/>
      <c r="T30" s="162"/>
      <c r="U30" s="110">
        <v>136100</v>
      </c>
      <c r="V30" s="162"/>
      <c r="W30" s="162"/>
      <c r="X30" s="162"/>
      <c r="Y30" s="110">
        <v>161947</v>
      </c>
      <c r="Z30" s="162"/>
      <c r="AA30" s="162"/>
      <c r="AB30" s="162"/>
    </row>
    <row r="31" spans="1:28" ht="22.5" customHeight="1">
      <c r="A31" s="10"/>
      <c r="B31" s="10"/>
      <c r="C31" s="108" t="s">
        <v>216</v>
      </c>
      <c r="D31" s="108"/>
      <c r="E31" s="108"/>
      <c r="F31" s="108"/>
      <c r="G31" s="108"/>
      <c r="H31" s="163"/>
      <c r="I31" s="110">
        <v>55443</v>
      </c>
      <c r="J31" s="164"/>
      <c r="K31" s="164"/>
      <c r="L31" s="164"/>
      <c r="M31" s="110">
        <v>55466</v>
      </c>
      <c r="N31" s="164"/>
      <c r="O31" s="164"/>
      <c r="P31" s="164"/>
      <c r="Q31" s="110" t="s">
        <v>263</v>
      </c>
      <c r="R31" s="164"/>
      <c r="S31" s="164"/>
      <c r="T31" s="164"/>
      <c r="U31" s="110" t="s">
        <v>263</v>
      </c>
      <c r="V31" s="164"/>
      <c r="W31" s="164"/>
      <c r="X31" s="164"/>
      <c r="Y31" s="110">
        <v>68675</v>
      </c>
      <c r="Z31" s="162"/>
      <c r="AA31" s="162"/>
      <c r="AB31" s="162"/>
    </row>
    <row r="32" spans="1:28" ht="22.5" customHeight="1">
      <c r="A32" s="10"/>
      <c r="B32" s="10"/>
      <c r="C32" s="108" t="s">
        <v>63</v>
      </c>
      <c r="D32" s="108"/>
      <c r="E32" s="108"/>
      <c r="F32" s="108"/>
      <c r="G32" s="108"/>
      <c r="H32" s="163"/>
      <c r="I32" s="110">
        <v>45206</v>
      </c>
      <c r="J32" s="164"/>
      <c r="K32" s="164"/>
      <c r="L32" s="164"/>
      <c r="M32" s="110">
        <v>45495</v>
      </c>
      <c r="N32" s="164"/>
      <c r="O32" s="164"/>
      <c r="P32" s="164"/>
      <c r="Q32" s="110">
        <v>37940</v>
      </c>
      <c r="R32" s="162"/>
      <c r="S32" s="162"/>
      <c r="T32" s="162"/>
      <c r="U32" s="110">
        <v>35939</v>
      </c>
      <c r="V32" s="162"/>
      <c r="W32" s="162"/>
      <c r="X32" s="162"/>
      <c r="Y32" s="110">
        <v>14770</v>
      </c>
      <c r="Z32" s="162"/>
      <c r="AA32" s="162"/>
      <c r="AB32" s="162"/>
    </row>
    <row r="33" spans="1:28" ht="22.5" customHeight="1">
      <c r="A33" s="10"/>
      <c r="B33" s="10"/>
      <c r="C33" s="108" t="s">
        <v>64</v>
      </c>
      <c r="D33" s="108"/>
      <c r="E33" s="108"/>
      <c r="F33" s="108"/>
      <c r="G33" s="108"/>
      <c r="H33" s="163"/>
      <c r="I33" s="110">
        <v>1</v>
      </c>
      <c r="J33" s="164"/>
      <c r="K33" s="164"/>
      <c r="L33" s="164"/>
      <c r="M33" s="110" t="s">
        <v>263</v>
      </c>
      <c r="N33" s="164"/>
      <c r="O33" s="164"/>
      <c r="P33" s="164"/>
      <c r="Q33" s="110">
        <v>1</v>
      </c>
      <c r="R33" s="162"/>
      <c r="S33" s="162"/>
      <c r="T33" s="162"/>
      <c r="U33" s="110" t="s">
        <v>263</v>
      </c>
      <c r="V33" s="164"/>
      <c r="W33" s="164"/>
      <c r="X33" s="164"/>
      <c r="Y33" s="110">
        <v>1</v>
      </c>
      <c r="Z33" s="162"/>
      <c r="AA33" s="162"/>
      <c r="AB33" s="162"/>
    </row>
    <row r="34" spans="1:28" ht="22.5" customHeight="1">
      <c r="A34" s="10"/>
      <c r="B34" s="10"/>
      <c r="C34" s="108" t="s">
        <v>65</v>
      </c>
      <c r="D34" s="108"/>
      <c r="E34" s="108"/>
      <c r="F34" s="108"/>
      <c r="G34" s="108"/>
      <c r="H34" s="163"/>
      <c r="I34" s="110">
        <v>1</v>
      </c>
      <c r="J34" s="164"/>
      <c r="K34" s="164"/>
      <c r="L34" s="164"/>
      <c r="M34" s="110" t="s">
        <v>263</v>
      </c>
      <c r="N34" s="164"/>
      <c r="O34" s="164"/>
      <c r="P34" s="164"/>
      <c r="Q34" s="110">
        <v>1</v>
      </c>
      <c r="R34" s="162"/>
      <c r="S34" s="162"/>
      <c r="T34" s="162"/>
      <c r="U34" s="110" t="s">
        <v>263</v>
      </c>
      <c r="V34" s="164"/>
      <c r="W34" s="164"/>
      <c r="X34" s="164"/>
      <c r="Y34" s="110">
        <v>1</v>
      </c>
      <c r="Z34" s="162"/>
      <c r="AA34" s="162"/>
      <c r="AB34" s="162"/>
    </row>
    <row r="35" spans="1:28" ht="22.5" customHeight="1">
      <c r="A35" s="10"/>
      <c r="B35" s="10"/>
      <c r="C35" s="10"/>
      <c r="D35" s="10"/>
      <c r="E35" s="10"/>
      <c r="F35" s="10"/>
      <c r="G35" s="10"/>
      <c r="H35" s="11"/>
      <c r="I35" s="110"/>
      <c r="J35" s="164"/>
      <c r="K35" s="164"/>
      <c r="L35" s="164"/>
      <c r="M35" s="110"/>
      <c r="N35" s="164"/>
      <c r="O35" s="164"/>
      <c r="P35" s="164"/>
      <c r="Q35" s="110"/>
      <c r="R35" s="162"/>
      <c r="S35" s="162"/>
      <c r="T35" s="162"/>
      <c r="U35" s="110"/>
      <c r="V35" s="162"/>
      <c r="W35" s="162"/>
      <c r="X35" s="162"/>
      <c r="Y35" s="110"/>
      <c r="Z35" s="162"/>
      <c r="AA35" s="162"/>
      <c r="AB35" s="162"/>
    </row>
    <row r="36" spans="1:28" s="17" customFormat="1" ht="22.5" customHeight="1">
      <c r="A36" s="106" t="s">
        <v>66</v>
      </c>
      <c r="B36" s="106"/>
      <c r="C36" s="106"/>
      <c r="D36" s="106"/>
      <c r="E36" s="106"/>
      <c r="F36" s="106"/>
      <c r="G36" s="106"/>
      <c r="H36" s="45"/>
      <c r="I36" s="127">
        <f>SUM(I37:L40)</f>
        <v>1314090</v>
      </c>
      <c r="J36" s="167"/>
      <c r="K36" s="167"/>
      <c r="L36" s="167"/>
      <c r="M36" s="127">
        <f>SUM(M37:P40)</f>
        <v>1225424</v>
      </c>
      <c r="N36" s="167"/>
      <c r="O36" s="167"/>
      <c r="P36" s="167"/>
      <c r="Q36" s="127">
        <f>SUM(Q37:T40)</f>
        <v>1332016</v>
      </c>
      <c r="R36" s="167"/>
      <c r="S36" s="167"/>
      <c r="T36" s="167"/>
      <c r="U36" s="127">
        <f>SUM(U37:X40)</f>
        <v>922086</v>
      </c>
      <c r="V36" s="167"/>
      <c r="W36" s="167"/>
      <c r="X36" s="167"/>
      <c r="Y36" s="127">
        <f>SUM(Y37:AB40)</f>
        <v>1578497</v>
      </c>
      <c r="Z36" s="167"/>
      <c r="AA36" s="167"/>
      <c r="AB36" s="167"/>
    </row>
    <row r="37" spans="1:28" ht="22.5" customHeight="1">
      <c r="A37" s="10"/>
      <c r="B37" s="10"/>
      <c r="C37" s="108" t="s">
        <v>67</v>
      </c>
      <c r="D37" s="108"/>
      <c r="E37" s="108"/>
      <c r="F37" s="108"/>
      <c r="G37" s="108"/>
      <c r="H37" s="163"/>
      <c r="I37" s="110">
        <v>925964</v>
      </c>
      <c r="J37" s="164"/>
      <c r="K37" s="164"/>
      <c r="L37" s="164"/>
      <c r="M37" s="110">
        <v>837300</v>
      </c>
      <c r="N37" s="164"/>
      <c r="O37" s="164"/>
      <c r="P37" s="164"/>
      <c r="Q37" s="110">
        <v>939947</v>
      </c>
      <c r="R37" s="162"/>
      <c r="S37" s="162"/>
      <c r="T37" s="162"/>
      <c r="U37" s="110">
        <v>530019</v>
      </c>
      <c r="V37" s="162"/>
      <c r="W37" s="162"/>
      <c r="X37" s="162"/>
      <c r="Y37" s="110">
        <v>1163668</v>
      </c>
      <c r="Z37" s="162"/>
      <c r="AA37" s="162"/>
      <c r="AB37" s="162"/>
    </row>
    <row r="38" spans="1:28" ht="22.5" customHeight="1">
      <c r="A38" s="10"/>
      <c r="B38" s="10"/>
      <c r="C38" s="108" t="s">
        <v>237</v>
      </c>
      <c r="D38" s="108"/>
      <c r="E38" s="108"/>
      <c r="F38" s="108"/>
      <c r="G38" s="108"/>
      <c r="H38" s="163"/>
      <c r="I38" s="168">
        <v>1600</v>
      </c>
      <c r="J38" s="169"/>
      <c r="K38" s="169"/>
      <c r="L38" s="169"/>
      <c r="M38" s="168">
        <v>1599</v>
      </c>
      <c r="N38" s="169"/>
      <c r="O38" s="169"/>
      <c r="P38" s="169"/>
      <c r="Q38" s="110">
        <v>2642</v>
      </c>
      <c r="R38" s="162"/>
      <c r="S38" s="162"/>
      <c r="T38" s="162"/>
      <c r="U38" s="110">
        <v>2641</v>
      </c>
      <c r="V38" s="162"/>
      <c r="W38" s="162"/>
      <c r="X38" s="162"/>
      <c r="Y38" s="110" t="s">
        <v>263</v>
      </c>
      <c r="Z38" s="164"/>
      <c r="AA38" s="164"/>
      <c r="AB38" s="164"/>
    </row>
    <row r="39" spans="1:28" ht="22.5" customHeight="1">
      <c r="A39" s="10"/>
      <c r="B39" s="10"/>
      <c r="C39" s="108" t="s">
        <v>238</v>
      </c>
      <c r="D39" s="108"/>
      <c r="E39" s="108"/>
      <c r="F39" s="108"/>
      <c r="G39" s="108"/>
      <c r="H39" s="163"/>
      <c r="I39" s="110">
        <v>386526</v>
      </c>
      <c r="J39" s="164"/>
      <c r="K39" s="164"/>
      <c r="L39" s="164"/>
      <c r="M39" s="110">
        <v>386525</v>
      </c>
      <c r="N39" s="164"/>
      <c r="O39" s="164"/>
      <c r="P39" s="164"/>
      <c r="Q39" s="110">
        <v>389427</v>
      </c>
      <c r="R39" s="162"/>
      <c r="S39" s="162"/>
      <c r="T39" s="162"/>
      <c r="U39" s="110">
        <v>389426</v>
      </c>
      <c r="V39" s="162"/>
      <c r="W39" s="162"/>
      <c r="X39" s="162"/>
      <c r="Y39" s="110">
        <v>414829</v>
      </c>
      <c r="Z39" s="162"/>
      <c r="AA39" s="162"/>
      <c r="AB39" s="162"/>
    </row>
    <row r="40" spans="1:28" ht="22.5" customHeight="1" thickBot="1">
      <c r="A40" s="26"/>
      <c r="B40" s="10"/>
      <c r="C40" s="108" t="s">
        <v>46</v>
      </c>
      <c r="D40" s="108"/>
      <c r="E40" s="108"/>
      <c r="F40" s="108"/>
      <c r="G40" s="108"/>
      <c r="H40" s="163"/>
      <c r="I40" s="145" t="s">
        <v>264</v>
      </c>
      <c r="J40" s="172"/>
      <c r="K40" s="172"/>
      <c r="L40" s="172"/>
      <c r="M40" s="145" t="s">
        <v>264</v>
      </c>
      <c r="N40" s="172"/>
      <c r="O40" s="172"/>
      <c r="P40" s="172"/>
      <c r="Q40" s="145" t="s">
        <v>263</v>
      </c>
      <c r="R40" s="172"/>
      <c r="S40" s="172"/>
      <c r="T40" s="172"/>
      <c r="U40" s="145" t="s">
        <v>263</v>
      </c>
      <c r="V40" s="172"/>
      <c r="W40" s="172"/>
      <c r="X40" s="172"/>
      <c r="Y40" s="145" t="s">
        <v>263</v>
      </c>
      <c r="Z40" s="172"/>
      <c r="AA40" s="172"/>
      <c r="AB40" s="172"/>
    </row>
    <row r="41" spans="1:28" ht="18" customHeight="1">
      <c r="A41" s="27" t="s">
        <v>255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8"/>
      <c r="P41" s="18"/>
      <c r="Q41" s="10"/>
      <c r="R41" s="10"/>
      <c r="S41" s="10"/>
      <c r="T41" s="10"/>
      <c r="U41" s="10"/>
      <c r="V41" s="10"/>
      <c r="W41" s="10"/>
      <c r="X41" s="170" t="s">
        <v>68</v>
      </c>
      <c r="Y41" s="171"/>
      <c r="Z41" s="171"/>
      <c r="AA41" s="171"/>
      <c r="AB41" s="171"/>
    </row>
    <row r="42" ht="18" customHeight="1">
      <c r="A42" s="27"/>
    </row>
    <row r="43" ht="22.5" customHeight="1"/>
  </sheetData>
  <sheetProtection/>
  <mergeCells count="216">
    <mergeCell ref="X41:AB41"/>
    <mergeCell ref="I40:L40"/>
    <mergeCell ref="Y39:AB39"/>
    <mergeCell ref="M40:P40"/>
    <mergeCell ref="Q40:T40"/>
    <mergeCell ref="U40:X40"/>
    <mergeCell ref="M39:P39"/>
    <mergeCell ref="Q39:T39"/>
    <mergeCell ref="U39:X39"/>
    <mergeCell ref="Y40:AB40"/>
    <mergeCell ref="C39:H39"/>
    <mergeCell ref="C40:H40"/>
    <mergeCell ref="Y37:AB37"/>
    <mergeCell ref="I38:L38"/>
    <mergeCell ref="M38:P38"/>
    <mergeCell ref="Q38:T38"/>
    <mergeCell ref="U38:X38"/>
    <mergeCell ref="Y38:AB38"/>
    <mergeCell ref="I37:L37"/>
    <mergeCell ref="M37:P37"/>
    <mergeCell ref="Y34:AB34"/>
    <mergeCell ref="Q37:T37"/>
    <mergeCell ref="U37:X37"/>
    <mergeCell ref="Y35:AB35"/>
    <mergeCell ref="Y36:AB36"/>
    <mergeCell ref="I36:L36"/>
    <mergeCell ref="M36:P36"/>
    <mergeCell ref="Q36:T36"/>
    <mergeCell ref="U36:X36"/>
    <mergeCell ref="Q32:T32"/>
    <mergeCell ref="I35:L35"/>
    <mergeCell ref="U32:X32"/>
    <mergeCell ref="Q35:T35"/>
    <mergeCell ref="U35:X35"/>
    <mergeCell ref="M34:P34"/>
    <mergeCell ref="Q34:T34"/>
    <mergeCell ref="U34:X34"/>
    <mergeCell ref="M35:P35"/>
    <mergeCell ref="I34:L34"/>
    <mergeCell ref="Q30:T30"/>
    <mergeCell ref="U30:X30"/>
    <mergeCell ref="Y32:AB32"/>
    <mergeCell ref="I33:L33"/>
    <mergeCell ref="M33:P33"/>
    <mergeCell ref="Q33:T33"/>
    <mergeCell ref="U33:X33"/>
    <mergeCell ref="Y33:AB33"/>
    <mergeCell ref="I32:L32"/>
    <mergeCell ref="M32:P32"/>
    <mergeCell ref="Q28:T28"/>
    <mergeCell ref="U28:X28"/>
    <mergeCell ref="Y30:AB30"/>
    <mergeCell ref="I31:L31"/>
    <mergeCell ref="M31:P31"/>
    <mergeCell ref="Q31:T31"/>
    <mergeCell ref="U31:X31"/>
    <mergeCell ref="Y31:AB31"/>
    <mergeCell ref="I30:L30"/>
    <mergeCell ref="M30:P30"/>
    <mergeCell ref="Q26:T26"/>
    <mergeCell ref="U26:X26"/>
    <mergeCell ref="Y28:AB28"/>
    <mergeCell ref="I29:L29"/>
    <mergeCell ref="M29:P29"/>
    <mergeCell ref="Q29:T29"/>
    <mergeCell ref="U29:X29"/>
    <mergeCell ref="Y29:AB29"/>
    <mergeCell ref="I28:L28"/>
    <mergeCell ref="M28:P28"/>
    <mergeCell ref="Q24:T24"/>
    <mergeCell ref="U24:X24"/>
    <mergeCell ref="Y26:AB26"/>
    <mergeCell ref="I27:L27"/>
    <mergeCell ref="M27:P27"/>
    <mergeCell ref="Q27:T27"/>
    <mergeCell ref="U27:X27"/>
    <mergeCell ref="Y27:AB27"/>
    <mergeCell ref="I26:L26"/>
    <mergeCell ref="M26:P26"/>
    <mergeCell ref="Q22:T22"/>
    <mergeCell ref="U22:X22"/>
    <mergeCell ref="Y24:AB24"/>
    <mergeCell ref="I25:L25"/>
    <mergeCell ref="M25:P25"/>
    <mergeCell ref="Q25:T25"/>
    <mergeCell ref="U25:X25"/>
    <mergeCell ref="Y25:AB25"/>
    <mergeCell ref="I24:L24"/>
    <mergeCell ref="M24:P24"/>
    <mergeCell ref="Q20:T20"/>
    <mergeCell ref="U20:X20"/>
    <mergeCell ref="Y22:AB22"/>
    <mergeCell ref="I23:L23"/>
    <mergeCell ref="M23:P23"/>
    <mergeCell ref="Q23:T23"/>
    <mergeCell ref="U23:X23"/>
    <mergeCell ref="Y23:AB23"/>
    <mergeCell ref="M22:P22"/>
    <mergeCell ref="I22:L22"/>
    <mergeCell ref="Q18:T18"/>
    <mergeCell ref="U18:X18"/>
    <mergeCell ref="Y20:AB20"/>
    <mergeCell ref="I21:L21"/>
    <mergeCell ref="M21:P21"/>
    <mergeCell ref="Q21:T21"/>
    <mergeCell ref="U21:X21"/>
    <mergeCell ref="Y21:AB21"/>
    <mergeCell ref="I20:L20"/>
    <mergeCell ref="M20:P20"/>
    <mergeCell ref="Q15:T15"/>
    <mergeCell ref="U15:X15"/>
    <mergeCell ref="Y18:AB18"/>
    <mergeCell ref="I19:L19"/>
    <mergeCell ref="M19:P19"/>
    <mergeCell ref="Q19:T19"/>
    <mergeCell ref="U19:X19"/>
    <mergeCell ref="Y19:AB19"/>
    <mergeCell ref="I18:L18"/>
    <mergeCell ref="M18:P18"/>
    <mergeCell ref="U14:X14"/>
    <mergeCell ref="Y14:AB14"/>
    <mergeCell ref="Y15:AB15"/>
    <mergeCell ref="I16:L16"/>
    <mergeCell ref="M16:P16"/>
    <mergeCell ref="Q16:T16"/>
    <mergeCell ref="U16:X16"/>
    <mergeCell ref="Y16:AB16"/>
    <mergeCell ref="I15:L15"/>
    <mergeCell ref="M15:P15"/>
    <mergeCell ref="Q11:T11"/>
    <mergeCell ref="U11:X11"/>
    <mergeCell ref="Y13:AB13"/>
    <mergeCell ref="I14:L14"/>
    <mergeCell ref="I13:L13"/>
    <mergeCell ref="M13:P13"/>
    <mergeCell ref="Q13:T13"/>
    <mergeCell ref="U13:X13"/>
    <mergeCell ref="M14:P14"/>
    <mergeCell ref="Q14:T14"/>
    <mergeCell ref="I9:L9"/>
    <mergeCell ref="M9:P9"/>
    <mergeCell ref="Y11:AB11"/>
    <mergeCell ref="I12:L12"/>
    <mergeCell ref="M12:P12"/>
    <mergeCell ref="Q12:T12"/>
    <mergeCell ref="U12:X12"/>
    <mergeCell ref="Y12:AB12"/>
    <mergeCell ref="I11:L11"/>
    <mergeCell ref="M11:P11"/>
    <mergeCell ref="I6:L6"/>
    <mergeCell ref="M6:P6"/>
    <mergeCell ref="Y8:AB8"/>
    <mergeCell ref="I7:L7"/>
    <mergeCell ref="Y9:AB9"/>
    <mergeCell ref="I10:L10"/>
    <mergeCell ref="M10:P10"/>
    <mergeCell ref="Q10:T10"/>
    <mergeCell ref="U10:X10"/>
    <mergeCell ref="Y10:AB10"/>
    <mergeCell ref="C34:H34"/>
    <mergeCell ref="A36:G36"/>
    <mergeCell ref="Q9:T9"/>
    <mergeCell ref="C13:H13"/>
    <mergeCell ref="U6:X6"/>
    <mergeCell ref="U8:X8"/>
    <mergeCell ref="M7:P7"/>
    <mergeCell ref="Q7:T7"/>
    <mergeCell ref="U7:X7"/>
    <mergeCell ref="M8:P8"/>
    <mergeCell ref="Y6:AB6"/>
    <mergeCell ref="C27:H27"/>
    <mergeCell ref="C19:H19"/>
    <mergeCell ref="C20:H20"/>
    <mergeCell ref="C21:H21"/>
    <mergeCell ref="C22:H22"/>
    <mergeCell ref="B24:F24"/>
    <mergeCell ref="C25:H25"/>
    <mergeCell ref="C26:H26"/>
    <mergeCell ref="C8:H8"/>
    <mergeCell ref="Y7:AB7"/>
    <mergeCell ref="I8:L8"/>
    <mergeCell ref="A29:G29"/>
    <mergeCell ref="C30:H30"/>
    <mergeCell ref="C31:H31"/>
    <mergeCell ref="C14:H14"/>
    <mergeCell ref="A16:G16"/>
    <mergeCell ref="B18:F18"/>
    <mergeCell ref="U9:X9"/>
    <mergeCell ref="Q8:T8"/>
    <mergeCell ref="Q6:T6"/>
    <mergeCell ref="C9:H9"/>
    <mergeCell ref="C10:H10"/>
    <mergeCell ref="B12:F12"/>
    <mergeCell ref="B7:F7"/>
    <mergeCell ref="I39:L39"/>
    <mergeCell ref="C37:H37"/>
    <mergeCell ref="C38:H38"/>
    <mergeCell ref="C33:H33"/>
    <mergeCell ref="C32:H32"/>
    <mergeCell ref="Y4:AB4"/>
    <mergeCell ref="A5:G5"/>
    <mergeCell ref="Y5:AB5"/>
    <mergeCell ref="Q5:T5"/>
    <mergeCell ref="U5:X5"/>
    <mergeCell ref="I5:L5"/>
    <mergeCell ref="M5:P5"/>
    <mergeCell ref="A1:AB1"/>
    <mergeCell ref="A2:E2"/>
    <mergeCell ref="A3:H4"/>
    <mergeCell ref="I3:P3"/>
    <mergeCell ref="Q3:X3"/>
    <mergeCell ref="Y3:AB3"/>
    <mergeCell ref="I4:L4"/>
    <mergeCell ref="M4:P4"/>
    <mergeCell ref="Q4:T4"/>
    <mergeCell ref="U4:X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9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19.5" customHeight="1"/>
  <cols>
    <col min="1" max="7" width="3.625" style="29" customWidth="1"/>
    <col min="8" max="9" width="2.125" style="29" customWidth="1"/>
    <col min="10" max="10" width="1.875" style="29" customWidth="1"/>
    <col min="11" max="15" width="3.625" style="29" customWidth="1"/>
    <col min="16" max="16" width="5.50390625" style="29" customWidth="1"/>
    <col min="17" max="33" width="3.625" style="29" customWidth="1"/>
    <col min="34" max="34" width="4.50390625" style="29" customWidth="1"/>
    <col min="35" max="16384" width="3.625" style="29" customWidth="1"/>
  </cols>
  <sheetData>
    <row r="1" spans="1:46" s="12" customFormat="1" ht="30" customHeight="1">
      <c r="A1" s="116" t="s">
        <v>308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81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5" s="12" customFormat="1" ht="19.5" customHeight="1" thickBot="1">
      <c r="A2" s="197" t="s">
        <v>2</v>
      </c>
      <c r="B2" s="197"/>
      <c r="C2" s="197"/>
      <c r="D2" s="197"/>
      <c r="E2" s="197"/>
    </row>
    <row r="3" spans="1:34" s="12" customFormat="1" ht="22.5" customHeight="1">
      <c r="A3" s="188" t="s">
        <v>1</v>
      </c>
      <c r="B3" s="189"/>
      <c r="C3" s="189"/>
      <c r="D3" s="189"/>
      <c r="E3" s="189"/>
      <c r="F3" s="189"/>
      <c r="G3" s="189"/>
      <c r="H3" s="189"/>
      <c r="I3" s="189" t="s">
        <v>121</v>
      </c>
      <c r="J3" s="189"/>
      <c r="K3" s="189"/>
      <c r="L3" s="189"/>
      <c r="M3" s="189"/>
      <c r="N3" s="189"/>
      <c r="O3" s="189"/>
      <c r="P3" s="189"/>
      <c r="Q3" s="192" t="s">
        <v>3</v>
      </c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s="12" customFormat="1" ht="22.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46" t="s">
        <v>276</v>
      </c>
      <c r="R4" s="146"/>
      <c r="S4" s="146"/>
      <c r="T4" s="146"/>
      <c r="U4" s="146"/>
      <c r="V4" s="150"/>
      <c r="W4" s="194" t="s">
        <v>277</v>
      </c>
      <c r="X4" s="195"/>
      <c r="Y4" s="195"/>
      <c r="Z4" s="195"/>
      <c r="AA4" s="195"/>
      <c r="AB4" s="195"/>
      <c r="AC4" s="146" t="s">
        <v>278</v>
      </c>
      <c r="AD4" s="146"/>
      <c r="AE4" s="146"/>
      <c r="AF4" s="146"/>
      <c r="AG4" s="146"/>
      <c r="AH4" s="196"/>
    </row>
    <row r="5" spans="17:34" s="12" customFormat="1" ht="19.5" customHeight="1">
      <c r="Q5" s="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0:34" s="12" customFormat="1" ht="10.5" customHeight="1">
      <c r="J6" s="178" t="s">
        <v>4</v>
      </c>
      <c r="K6" s="178"/>
      <c r="L6" s="178"/>
      <c r="M6" s="178"/>
      <c r="N6" s="178"/>
      <c r="O6" s="178"/>
      <c r="P6" s="53"/>
      <c r="Q6" s="129">
        <v>27817214</v>
      </c>
      <c r="R6" s="127"/>
      <c r="S6" s="127"/>
      <c r="T6" s="127"/>
      <c r="U6" s="127"/>
      <c r="V6" s="127"/>
      <c r="W6" s="127">
        <f>SUM(W8:AB20)</f>
        <v>27618777</v>
      </c>
      <c r="X6" s="127"/>
      <c r="Y6" s="127"/>
      <c r="Z6" s="127"/>
      <c r="AA6" s="127"/>
      <c r="AB6" s="127"/>
      <c r="AC6" s="127">
        <f>SUM(AC8:AH20)</f>
        <v>27879262</v>
      </c>
      <c r="AD6" s="127"/>
      <c r="AE6" s="127"/>
      <c r="AF6" s="127"/>
      <c r="AG6" s="127"/>
      <c r="AH6" s="127"/>
    </row>
    <row r="7" spans="1:34" s="12" customFormat="1" ht="10.5" customHeight="1">
      <c r="A7" s="187" t="s">
        <v>232</v>
      </c>
      <c r="B7" s="180"/>
      <c r="C7" s="180"/>
      <c r="D7" s="180"/>
      <c r="E7" s="180"/>
      <c r="F7" s="180"/>
      <c r="G7" s="180"/>
      <c r="I7" s="21"/>
      <c r="J7" s="178"/>
      <c r="K7" s="178"/>
      <c r="L7" s="178"/>
      <c r="M7" s="178"/>
      <c r="N7" s="178"/>
      <c r="O7" s="178"/>
      <c r="P7" s="63"/>
      <c r="Q7" s="129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" customFormat="1" ht="21.75" customHeight="1">
      <c r="A8" s="180"/>
      <c r="B8" s="180"/>
      <c r="C8" s="180"/>
      <c r="D8" s="180"/>
      <c r="E8" s="180"/>
      <c r="F8" s="180"/>
      <c r="G8" s="180"/>
      <c r="I8" s="13"/>
      <c r="K8" s="179" t="s">
        <v>220</v>
      </c>
      <c r="L8" s="179"/>
      <c r="M8" s="179"/>
      <c r="N8" s="179"/>
      <c r="O8" s="179"/>
      <c r="P8" s="108"/>
      <c r="Q8" s="111">
        <v>14334415</v>
      </c>
      <c r="R8" s="110"/>
      <c r="S8" s="110"/>
      <c r="T8" s="110"/>
      <c r="U8" s="110"/>
      <c r="V8" s="110"/>
      <c r="W8" s="110">
        <v>14997389</v>
      </c>
      <c r="X8" s="110"/>
      <c r="Y8" s="110"/>
      <c r="Z8" s="110"/>
      <c r="AA8" s="110"/>
      <c r="AB8" s="110"/>
      <c r="AC8" s="110">
        <v>15602935</v>
      </c>
      <c r="AD8" s="110"/>
      <c r="AE8" s="110"/>
      <c r="AF8" s="110"/>
      <c r="AG8" s="110"/>
      <c r="AH8" s="110"/>
    </row>
    <row r="9" spans="1:34" s="12" customFormat="1" ht="21.75" customHeight="1">
      <c r="A9" s="180"/>
      <c r="B9" s="180"/>
      <c r="C9" s="180"/>
      <c r="D9" s="180"/>
      <c r="E9" s="180"/>
      <c r="F9" s="180"/>
      <c r="G9" s="180"/>
      <c r="I9" s="13"/>
      <c r="K9" s="179" t="s">
        <v>213</v>
      </c>
      <c r="L9" s="179"/>
      <c r="M9" s="179"/>
      <c r="N9" s="179"/>
      <c r="O9" s="179"/>
      <c r="P9" s="108"/>
      <c r="Q9" s="111">
        <v>4961297</v>
      </c>
      <c r="R9" s="110"/>
      <c r="S9" s="110"/>
      <c r="T9" s="110"/>
      <c r="U9" s="110"/>
      <c r="V9" s="110"/>
      <c r="W9" s="110">
        <v>4564043</v>
      </c>
      <c r="X9" s="110"/>
      <c r="Y9" s="110"/>
      <c r="Z9" s="110"/>
      <c r="AA9" s="110"/>
      <c r="AB9" s="110"/>
      <c r="AC9" s="110">
        <v>4141716</v>
      </c>
      <c r="AD9" s="110"/>
      <c r="AE9" s="110"/>
      <c r="AF9" s="110"/>
      <c r="AG9" s="110"/>
      <c r="AH9" s="110"/>
    </row>
    <row r="10" spans="1:34" s="12" customFormat="1" ht="21.75" customHeight="1">
      <c r="A10" s="180"/>
      <c r="B10" s="180"/>
      <c r="C10" s="180"/>
      <c r="D10" s="180"/>
      <c r="E10" s="180"/>
      <c r="F10" s="180"/>
      <c r="G10" s="180"/>
      <c r="I10" s="13"/>
      <c r="K10" s="179" t="s">
        <v>221</v>
      </c>
      <c r="L10" s="179"/>
      <c r="M10" s="179"/>
      <c r="N10" s="179"/>
      <c r="O10" s="179"/>
      <c r="P10" s="108"/>
      <c r="Q10" s="111">
        <v>855061</v>
      </c>
      <c r="R10" s="110"/>
      <c r="S10" s="110"/>
      <c r="T10" s="110"/>
      <c r="U10" s="110"/>
      <c r="V10" s="110"/>
      <c r="W10" s="110">
        <v>987360</v>
      </c>
      <c r="X10" s="110"/>
      <c r="Y10" s="110"/>
      <c r="Z10" s="110"/>
      <c r="AA10" s="110"/>
      <c r="AB10" s="110"/>
      <c r="AC10" s="110">
        <v>1061043</v>
      </c>
      <c r="AD10" s="183"/>
      <c r="AE10" s="183"/>
      <c r="AF10" s="183"/>
      <c r="AG10" s="183"/>
      <c r="AH10" s="183"/>
    </row>
    <row r="11" spans="1:34" s="12" customFormat="1" ht="21.75" customHeight="1">
      <c r="A11" s="180"/>
      <c r="B11" s="180"/>
      <c r="C11" s="180"/>
      <c r="D11" s="180"/>
      <c r="E11" s="180"/>
      <c r="F11" s="180"/>
      <c r="G11" s="180"/>
      <c r="I11" s="13"/>
      <c r="K11" s="179" t="s">
        <v>222</v>
      </c>
      <c r="L11" s="179"/>
      <c r="M11" s="179"/>
      <c r="N11" s="179"/>
      <c r="O11" s="179"/>
      <c r="P11" s="108"/>
      <c r="Q11" s="111">
        <v>2665489</v>
      </c>
      <c r="R11" s="110"/>
      <c r="S11" s="110"/>
      <c r="T11" s="110"/>
      <c r="U11" s="110"/>
      <c r="V11" s="110"/>
      <c r="W11" s="110">
        <v>2626225</v>
      </c>
      <c r="X11" s="110"/>
      <c r="Y11" s="110"/>
      <c r="Z11" s="110"/>
      <c r="AA11" s="110"/>
      <c r="AB11" s="110"/>
      <c r="AC11" s="110">
        <v>2564608</v>
      </c>
      <c r="AD11" s="110"/>
      <c r="AE11" s="110"/>
      <c r="AF11" s="110"/>
      <c r="AG11" s="110"/>
      <c r="AH11" s="110"/>
    </row>
    <row r="12" spans="1:34" s="12" customFormat="1" ht="21.75" customHeight="1">
      <c r="A12" s="180"/>
      <c r="B12" s="180"/>
      <c r="C12" s="180"/>
      <c r="D12" s="180"/>
      <c r="E12" s="180"/>
      <c r="F12" s="180"/>
      <c r="G12" s="180"/>
      <c r="I12" s="13"/>
      <c r="K12" s="179" t="s">
        <v>223</v>
      </c>
      <c r="L12" s="179"/>
      <c r="M12" s="179"/>
      <c r="N12" s="179"/>
      <c r="O12" s="179"/>
      <c r="P12" s="108"/>
      <c r="Q12" s="111">
        <v>22230</v>
      </c>
      <c r="R12" s="110"/>
      <c r="S12" s="110"/>
      <c r="T12" s="110"/>
      <c r="U12" s="110"/>
      <c r="V12" s="110"/>
      <c r="W12" s="110">
        <v>11120</v>
      </c>
      <c r="X12" s="110"/>
      <c r="Y12" s="110"/>
      <c r="Z12" s="110"/>
      <c r="AA12" s="110"/>
      <c r="AB12" s="110"/>
      <c r="AC12" s="110" t="s">
        <v>280</v>
      </c>
      <c r="AD12" s="110"/>
      <c r="AE12" s="110"/>
      <c r="AF12" s="110"/>
      <c r="AG12" s="110"/>
      <c r="AH12" s="110"/>
    </row>
    <row r="13" spans="1:34" s="12" customFormat="1" ht="21.75" customHeight="1">
      <c r="A13" s="180"/>
      <c r="B13" s="180"/>
      <c r="C13" s="180"/>
      <c r="D13" s="180"/>
      <c r="E13" s="180"/>
      <c r="F13" s="180"/>
      <c r="G13" s="180"/>
      <c r="I13" s="13"/>
      <c r="K13" s="179" t="s">
        <v>224</v>
      </c>
      <c r="L13" s="179"/>
      <c r="M13" s="179"/>
      <c r="N13" s="179"/>
      <c r="O13" s="179"/>
      <c r="P13" s="108"/>
      <c r="Q13" s="111">
        <v>1601679</v>
      </c>
      <c r="R13" s="110"/>
      <c r="S13" s="110"/>
      <c r="T13" s="110"/>
      <c r="U13" s="110"/>
      <c r="V13" s="110"/>
      <c r="W13" s="110">
        <v>1408241</v>
      </c>
      <c r="X13" s="110"/>
      <c r="Y13" s="110"/>
      <c r="Z13" s="110"/>
      <c r="AA13" s="110"/>
      <c r="AB13" s="110"/>
      <c r="AC13" s="110">
        <v>1442622</v>
      </c>
      <c r="AD13" s="110"/>
      <c r="AE13" s="110"/>
      <c r="AF13" s="110"/>
      <c r="AG13" s="110"/>
      <c r="AH13" s="110"/>
    </row>
    <row r="14" spans="1:34" s="12" customFormat="1" ht="21.75" customHeight="1">
      <c r="A14" s="180"/>
      <c r="B14" s="180"/>
      <c r="C14" s="180"/>
      <c r="D14" s="180"/>
      <c r="E14" s="180"/>
      <c r="F14" s="180"/>
      <c r="G14" s="180"/>
      <c r="I14" s="13"/>
      <c r="K14" s="179" t="s">
        <v>225</v>
      </c>
      <c r="L14" s="179"/>
      <c r="M14" s="179"/>
      <c r="N14" s="179"/>
      <c r="O14" s="179"/>
      <c r="P14" s="108"/>
      <c r="Q14" s="111">
        <v>2858212</v>
      </c>
      <c r="R14" s="110"/>
      <c r="S14" s="110"/>
      <c r="T14" s="110"/>
      <c r="U14" s="110"/>
      <c r="V14" s="110"/>
      <c r="W14" s="110">
        <v>2594998</v>
      </c>
      <c r="X14" s="110"/>
      <c r="Y14" s="110"/>
      <c r="Z14" s="110"/>
      <c r="AA14" s="110"/>
      <c r="AB14" s="110"/>
      <c r="AC14" s="110">
        <v>2689774</v>
      </c>
      <c r="AD14" s="110"/>
      <c r="AE14" s="110"/>
      <c r="AF14" s="110"/>
      <c r="AG14" s="110"/>
      <c r="AH14" s="110"/>
    </row>
    <row r="15" spans="1:34" s="12" customFormat="1" ht="21.75" customHeight="1">
      <c r="A15" s="180"/>
      <c r="B15" s="180"/>
      <c r="C15" s="180"/>
      <c r="D15" s="180"/>
      <c r="E15" s="180"/>
      <c r="F15" s="180"/>
      <c r="G15" s="180"/>
      <c r="I15" s="13"/>
      <c r="K15" s="179" t="s">
        <v>226</v>
      </c>
      <c r="L15" s="179"/>
      <c r="M15" s="179"/>
      <c r="N15" s="179"/>
      <c r="O15" s="179"/>
      <c r="P15" s="108"/>
      <c r="Q15" s="111">
        <v>328420</v>
      </c>
      <c r="R15" s="110"/>
      <c r="S15" s="110"/>
      <c r="T15" s="110"/>
      <c r="U15" s="110"/>
      <c r="V15" s="110"/>
      <c r="W15" s="110">
        <v>311680</v>
      </c>
      <c r="X15" s="110"/>
      <c r="Y15" s="110"/>
      <c r="Z15" s="110"/>
      <c r="AA15" s="110"/>
      <c r="AB15" s="110"/>
      <c r="AC15" s="110">
        <v>278270</v>
      </c>
      <c r="AD15" s="110"/>
      <c r="AE15" s="110"/>
      <c r="AF15" s="110"/>
      <c r="AG15" s="110"/>
      <c r="AH15" s="110"/>
    </row>
    <row r="16" spans="1:34" s="12" customFormat="1" ht="21.75" customHeight="1">
      <c r="A16" s="180"/>
      <c r="B16" s="180"/>
      <c r="C16" s="180"/>
      <c r="D16" s="180"/>
      <c r="E16" s="180"/>
      <c r="F16" s="180"/>
      <c r="G16" s="180"/>
      <c r="I16" s="13"/>
      <c r="K16" s="185" t="s">
        <v>227</v>
      </c>
      <c r="L16" s="185"/>
      <c r="M16" s="185"/>
      <c r="N16" s="185"/>
      <c r="O16" s="185"/>
      <c r="P16" s="186"/>
      <c r="Q16" s="111">
        <v>106902</v>
      </c>
      <c r="R16" s="110"/>
      <c r="S16" s="110"/>
      <c r="T16" s="110"/>
      <c r="U16" s="110"/>
      <c r="V16" s="110"/>
      <c r="W16" s="110">
        <v>89186</v>
      </c>
      <c r="X16" s="110"/>
      <c r="Y16" s="110"/>
      <c r="Z16" s="110"/>
      <c r="AA16" s="110"/>
      <c r="AB16" s="110"/>
      <c r="AC16" s="110">
        <v>81169</v>
      </c>
      <c r="AD16" s="110"/>
      <c r="AE16" s="110"/>
      <c r="AF16" s="110"/>
      <c r="AG16" s="110"/>
      <c r="AH16" s="110"/>
    </row>
    <row r="17" spans="1:34" s="12" customFormat="1" ht="10.5" customHeight="1">
      <c r="A17" s="180"/>
      <c r="B17" s="180"/>
      <c r="C17" s="180"/>
      <c r="D17" s="180"/>
      <c r="E17" s="180"/>
      <c r="F17" s="180"/>
      <c r="G17" s="180"/>
      <c r="H17" s="11"/>
      <c r="I17" s="10"/>
      <c r="K17" s="179" t="s">
        <v>228</v>
      </c>
      <c r="L17" s="179"/>
      <c r="M17" s="179"/>
      <c r="N17" s="179"/>
      <c r="O17" s="179"/>
      <c r="P17" s="108"/>
      <c r="Q17" s="111">
        <v>39945</v>
      </c>
      <c r="R17" s="110"/>
      <c r="S17" s="110"/>
      <c r="T17" s="110"/>
      <c r="U17" s="110"/>
      <c r="V17" s="110"/>
      <c r="W17" s="110">
        <v>28535</v>
      </c>
      <c r="X17" s="110"/>
      <c r="Y17" s="110"/>
      <c r="Z17" s="110"/>
      <c r="AA17" s="110"/>
      <c r="AB17" s="110"/>
      <c r="AC17" s="110">
        <v>17125</v>
      </c>
      <c r="AD17" s="110"/>
      <c r="AE17" s="110"/>
      <c r="AF17" s="110"/>
      <c r="AG17" s="110"/>
      <c r="AH17" s="110"/>
    </row>
    <row r="18" spans="1:34" s="12" customFormat="1" ht="10.5" customHeight="1">
      <c r="A18" s="180"/>
      <c r="B18" s="180"/>
      <c r="C18" s="180"/>
      <c r="D18" s="180"/>
      <c r="E18" s="180"/>
      <c r="F18" s="180"/>
      <c r="G18" s="180"/>
      <c r="H18" s="11"/>
      <c r="K18" s="179"/>
      <c r="L18" s="179"/>
      <c r="M18" s="179"/>
      <c r="N18" s="179"/>
      <c r="O18" s="179"/>
      <c r="P18" s="108"/>
      <c r="Q18" s="111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s="12" customFormat="1" ht="10.5" customHeight="1">
      <c r="A19" s="180"/>
      <c r="B19" s="180"/>
      <c r="C19" s="180"/>
      <c r="D19" s="180"/>
      <c r="E19" s="180"/>
      <c r="F19" s="180"/>
      <c r="G19" s="180"/>
      <c r="H19" s="11"/>
      <c r="I19" s="22"/>
      <c r="K19" s="179" t="s">
        <v>229</v>
      </c>
      <c r="L19" s="179"/>
      <c r="M19" s="179"/>
      <c r="N19" s="179"/>
      <c r="O19" s="179"/>
      <c r="P19" s="108"/>
      <c r="Q19" s="111">
        <v>43564</v>
      </c>
      <c r="R19" s="110"/>
      <c r="S19" s="110"/>
      <c r="T19" s="110"/>
      <c r="U19" s="110"/>
      <c r="V19" s="110"/>
      <c r="W19" s="110" t="s">
        <v>279</v>
      </c>
      <c r="X19" s="110"/>
      <c r="Y19" s="110"/>
      <c r="Z19" s="110"/>
      <c r="AA19" s="110"/>
      <c r="AB19" s="110"/>
      <c r="AC19" s="110" t="s">
        <v>280</v>
      </c>
      <c r="AD19" s="110"/>
      <c r="AE19" s="110"/>
      <c r="AF19" s="110"/>
      <c r="AG19" s="110"/>
      <c r="AH19" s="110"/>
    </row>
    <row r="20" spans="10:34" s="12" customFormat="1" ht="10.5" customHeight="1">
      <c r="J20" s="55"/>
      <c r="K20" s="179"/>
      <c r="L20" s="179"/>
      <c r="M20" s="179"/>
      <c r="N20" s="179"/>
      <c r="O20" s="179"/>
      <c r="P20" s="108"/>
      <c r="Q20" s="11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7:34" s="12" customFormat="1" ht="10.5" customHeight="1">
      <c r="Q21" s="1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0:34" s="12" customFormat="1" ht="10.5" customHeight="1">
      <c r="J22" s="178" t="s">
        <v>4</v>
      </c>
      <c r="K22" s="178"/>
      <c r="L22" s="178"/>
      <c r="M22" s="178"/>
      <c r="N22" s="178"/>
      <c r="O22" s="178"/>
      <c r="P22" s="60"/>
      <c r="Q22" s="129" t="s">
        <v>25</v>
      </c>
      <c r="R22" s="127"/>
      <c r="S22" s="127"/>
      <c r="T22" s="127"/>
      <c r="U22" s="127"/>
      <c r="V22" s="127"/>
      <c r="W22" s="127" t="s">
        <v>279</v>
      </c>
      <c r="X22" s="127"/>
      <c r="Y22" s="127"/>
      <c r="Z22" s="127"/>
      <c r="AA22" s="127"/>
      <c r="AB22" s="127"/>
      <c r="AC22" s="127" t="s">
        <v>280</v>
      </c>
      <c r="AD22" s="127"/>
      <c r="AE22" s="127"/>
      <c r="AF22" s="127"/>
      <c r="AG22" s="127"/>
      <c r="AH22" s="127"/>
    </row>
    <row r="23" spans="1:34" s="12" customFormat="1" ht="10.5" customHeight="1">
      <c r="A23" s="180" t="s">
        <v>314</v>
      </c>
      <c r="B23" s="180"/>
      <c r="C23" s="180"/>
      <c r="D23" s="180"/>
      <c r="E23" s="180"/>
      <c r="F23" s="180"/>
      <c r="G23" s="180"/>
      <c r="I23" s="21"/>
      <c r="J23" s="178"/>
      <c r="K23" s="178"/>
      <c r="L23" s="178"/>
      <c r="M23" s="178"/>
      <c r="N23" s="178"/>
      <c r="O23" s="178"/>
      <c r="P23" s="64"/>
      <c r="Q23" s="129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" customFormat="1" ht="10.5" customHeight="1">
      <c r="A24" s="180"/>
      <c r="B24" s="180"/>
      <c r="C24" s="180"/>
      <c r="D24" s="180"/>
      <c r="E24" s="180"/>
      <c r="F24" s="180"/>
      <c r="G24" s="180"/>
      <c r="I24" s="22"/>
      <c r="J24" s="40"/>
      <c r="K24" s="179" t="s">
        <v>225</v>
      </c>
      <c r="L24" s="179"/>
      <c r="M24" s="179"/>
      <c r="N24" s="179"/>
      <c r="O24" s="179"/>
      <c r="P24" s="108"/>
      <c r="Q24" s="111" t="s">
        <v>25</v>
      </c>
      <c r="R24" s="110"/>
      <c r="S24" s="110"/>
      <c r="T24" s="110"/>
      <c r="U24" s="110"/>
      <c r="V24" s="110"/>
      <c r="W24" s="110" t="s">
        <v>279</v>
      </c>
      <c r="X24" s="110"/>
      <c r="Y24" s="110"/>
      <c r="Z24" s="110"/>
      <c r="AA24" s="110"/>
      <c r="AB24" s="110"/>
      <c r="AC24" s="110" t="s">
        <v>25</v>
      </c>
      <c r="AD24" s="110"/>
      <c r="AE24" s="110"/>
      <c r="AF24" s="110"/>
      <c r="AG24" s="110"/>
      <c r="AH24" s="110"/>
    </row>
    <row r="25" spans="10:34" s="12" customFormat="1" ht="10.5" customHeight="1">
      <c r="J25" s="14"/>
      <c r="K25" s="179"/>
      <c r="L25" s="179"/>
      <c r="M25" s="179"/>
      <c r="N25" s="179"/>
      <c r="O25" s="179"/>
      <c r="P25" s="108"/>
      <c r="Q25" s="111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</row>
    <row r="26" spans="17:34" s="12" customFormat="1" ht="10.5" customHeight="1">
      <c r="Q26" s="11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</row>
    <row r="27" spans="10:34" s="12" customFormat="1" ht="10.5" customHeight="1">
      <c r="J27" s="178" t="s">
        <v>4</v>
      </c>
      <c r="K27" s="178"/>
      <c r="L27" s="178"/>
      <c r="M27" s="178"/>
      <c r="N27" s="178"/>
      <c r="O27" s="178"/>
      <c r="P27" s="60"/>
      <c r="Q27" s="129" t="s">
        <v>279</v>
      </c>
      <c r="R27" s="127"/>
      <c r="S27" s="127"/>
      <c r="T27" s="127"/>
      <c r="U27" s="127"/>
      <c r="V27" s="127"/>
      <c r="W27" s="127" t="s">
        <v>279</v>
      </c>
      <c r="X27" s="127"/>
      <c r="Y27" s="127"/>
      <c r="Z27" s="127"/>
      <c r="AA27" s="127"/>
      <c r="AB27" s="127"/>
      <c r="AC27" s="127" t="s">
        <v>280</v>
      </c>
      <c r="AD27" s="127"/>
      <c r="AE27" s="127"/>
      <c r="AF27" s="127"/>
      <c r="AG27" s="127"/>
      <c r="AH27" s="127"/>
    </row>
    <row r="28" spans="1:34" s="12" customFormat="1" ht="10.5" customHeight="1">
      <c r="A28" s="184" t="s">
        <v>80</v>
      </c>
      <c r="B28" s="184"/>
      <c r="C28" s="184"/>
      <c r="D28" s="184"/>
      <c r="E28" s="184"/>
      <c r="F28" s="184"/>
      <c r="G28" s="184"/>
      <c r="I28" s="21"/>
      <c r="J28" s="178"/>
      <c r="K28" s="178"/>
      <c r="L28" s="178"/>
      <c r="M28" s="178"/>
      <c r="N28" s="178"/>
      <c r="O28" s="178"/>
      <c r="P28" s="64"/>
      <c r="Q28" s="129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s="12" customFormat="1" ht="10.5" customHeight="1">
      <c r="A29" s="184"/>
      <c r="B29" s="184"/>
      <c r="C29" s="184"/>
      <c r="D29" s="184"/>
      <c r="E29" s="184"/>
      <c r="F29" s="184"/>
      <c r="G29" s="184"/>
      <c r="I29" s="22"/>
      <c r="J29" s="40"/>
      <c r="K29" s="179" t="s">
        <v>225</v>
      </c>
      <c r="L29" s="179"/>
      <c r="M29" s="179"/>
      <c r="N29" s="179"/>
      <c r="O29" s="179"/>
      <c r="P29" s="108"/>
      <c r="Q29" s="111" t="s">
        <v>279</v>
      </c>
      <c r="R29" s="110"/>
      <c r="S29" s="110"/>
      <c r="T29" s="110"/>
      <c r="U29" s="110"/>
      <c r="V29" s="110"/>
      <c r="W29" s="110" t="s">
        <v>279</v>
      </c>
      <c r="X29" s="110"/>
      <c r="Y29" s="110"/>
      <c r="Z29" s="110"/>
      <c r="AA29" s="110"/>
      <c r="AB29" s="110"/>
      <c r="AC29" s="110" t="s">
        <v>25</v>
      </c>
      <c r="AD29" s="110"/>
      <c r="AE29" s="110"/>
      <c r="AF29" s="110"/>
      <c r="AG29" s="110"/>
      <c r="AH29" s="110"/>
    </row>
    <row r="30" spans="10:34" s="12" customFormat="1" ht="10.5" customHeight="1">
      <c r="J30" s="14"/>
      <c r="K30" s="179"/>
      <c r="L30" s="179"/>
      <c r="M30" s="179"/>
      <c r="N30" s="179"/>
      <c r="O30" s="179"/>
      <c r="P30" s="108"/>
      <c r="Q30" s="11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7:34" s="12" customFormat="1" ht="10.5" customHeight="1">
      <c r="Q31" s="1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0:34" s="12" customFormat="1" ht="10.5" customHeight="1">
      <c r="J32" s="178" t="s">
        <v>4</v>
      </c>
      <c r="K32" s="178"/>
      <c r="L32" s="178"/>
      <c r="M32" s="178"/>
      <c r="N32" s="178"/>
      <c r="O32" s="178"/>
      <c r="P32" s="53"/>
      <c r="Q32" s="129">
        <v>11195306</v>
      </c>
      <c r="R32" s="127"/>
      <c r="S32" s="127"/>
      <c r="T32" s="127"/>
      <c r="U32" s="127"/>
      <c r="V32" s="127"/>
      <c r="W32" s="127">
        <f>SUM(W34:AB39)</f>
        <v>10818912</v>
      </c>
      <c r="X32" s="127"/>
      <c r="Y32" s="127"/>
      <c r="Z32" s="127"/>
      <c r="AA32" s="127"/>
      <c r="AB32" s="127"/>
      <c r="AC32" s="127">
        <f>SUM(AC34:AH39)</f>
        <v>10584926</v>
      </c>
      <c r="AD32" s="127"/>
      <c r="AE32" s="127"/>
      <c r="AF32" s="127"/>
      <c r="AG32" s="127"/>
      <c r="AH32" s="127"/>
    </row>
    <row r="33" spans="1:34" s="12" customFormat="1" ht="10.5" customHeight="1">
      <c r="A33" s="180" t="s">
        <v>81</v>
      </c>
      <c r="B33" s="180"/>
      <c r="C33" s="180"/>
      <c r="D33" s="180"/>
      <c r="E33" s="180"/>
      <c r="F33" s="180"/>
      <c r="G33" s="180"/>
      <c r="I33" s="21"/>
      <c r="J33" s="178"/>
      <c r="K33" s="178"/>
      <c r="L33" s="178"/>
      <c r="M33" s="178"/>
      <c r="N33" s="178"/>
      <c r="O33" s="178"/>
      <c r="P33" s="63"/>
      <c r="Q33" s="129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s="12" customFormat="1" ht="22.5" customHeight="1">
      <c r="A34" s="180"/>
      <c r="B34" s="180"/>
      <c r="C34" s="180"/>
      <c r="D34" s="180"/>
      <c r="E34" s="180"/>
      <c r="F34" s="180"/>
      <c r="G34" s="180"/>
      <c r="I34" s="13"/>
      <c r="K34" s="179" t="s">
        <v>220</v>
      </c>
      <c r="L34" s="179"/>
      <c r="M34" s="179"/>
      <c r="N34" s="179"/>
      <c r="O34" s="179"/>
      <c r="P34" s="108"/>
      <c r="Q34" s="111">
        <v>5966667</v>
      </c>
      <c r="R34" s="110"/>
      <c r="S34" s="110"/>
      <c r="T34" s="110"/>
      <c r="U34" s="110"/>
      <c r="V34" s="110"/>
      <c r="W34" s="110">
        <v>5420744</v>
      </c>
      <c r="X34" s="110"/>
      <c r="Y34" s="110"/>
      <c r="Z34" s="110"/>
      <c r="AA34" s="110"/>
      <c r="AB34" s="110"/>
      <c r="AC34" s="110">
        <v>4931002</v>
      </c>
      <c r="AD34" s="110"/>
      <c r="AE34" s="110"/>
      <c r="AF34" s="110"/>
      <c r="AG34" s="110"/>
      <c r="AH34" s="110"/>
    </row>
    <row r="35" spans="1:34" s="12" customFormat="1" ht="21.75" customHeight="1">
      <c r="A35" s="180"/>
      <c r="B35" s="180"/>
      <c r="C35" s="180"/>
      <c r="D35" s="180"/>
      <c r="E35" s="180"/>
      <c r="F35" s="180"/>
      <c r="G35" s="180"/>
      <c r="I35" s="13"/>
      <c r="K35" s="179" t="s">
        <v>222</v>
      </c>
      <c r="L35" s="179"/>
      <c r="M35" s="179"/>
      <c r="N35" s="179"/>
      <c r="O35" s="179"/>
      <c r="P35" s="108"/>
      <c r="Q35" s="111">
        <v>3419253</v>
      </c>
      <c r="R35" s="110"/>
      <c r="S35" s="110"/>
      <c r="T35" s="110"/>
      <c r="U35" s="110"/>
      <c r="V35" s="110"/>
      <c r="W35" s="110">
        <v>3614295</v>
      </c>
      <c r="X35" s="110"/>
      <c r="Y35" s="110"/>
      <c r="Z35" s="110"/>
      <c r="AA35" s="110"/>
      <c r="AB35" s="110"/>
      <c r="AC35" s="110">
        <v>3899933</v>
      </c>
      <c r="AD35" s="110"/>
      <c r="AE35" s="110"/>
      <c r="AF35" s="110"/>
      <c r="AG35" s="110"/>
      <c r="AH35" s="110"/>
    </row>
    <row r="36" spans="1:34" s="12" customFormat="1" ht="12" customHeight="1">
      <c r="A36" s="180"/>
      <c r="B36" s="180"/>
      <c r="C36" s="180"/>
      <c r="D36" s="180"/>
      <c r="E36" s="180"/>
      <c r="F36" s="180"/>
      <c r="G36" s="180"/>
      <c r="I36" s="13"/>
      <c r="K36" s="179" t="s">
        <v>213</v>
      </c>
      <c r="L36" s="179"/>
      <c r="M36" s="179"/>
      <c r="N36" s="179"/>
      <c r="O36" s="179"/>
      <c r="P36" s="108"/>
      <c r="Q36" s="111">
        <v>1705051</v>
      </c>
      <c r="R36" s="110"/>
      <c r="S36" s="110"/>
      <c r="T36" s="110"/>
      <c r="U36" s="110"/>
      <c r="V36" s="110"/>
      <c r="W36" s="110">
        <v>1684748</v>
      </c>
      <c r="X36" s="110"/>
      <c r="Y36" s="110"/>
      <c r="Z36" s="110"/>
      <c r="AA36" s="110"/>
      <c r="AB36" s="110"/>
      <c r="AC36" s="110">
        <v>1660076</v>
      </c>
      <c r="AD36" s="110"/>
      <c r="AE36" s="110"/>
      <c r="AF36" s="110"/>
      <c r="AG36" s="110"/>
      <c r="AH36" s="110"/>
    </row>
    <row r="37" spans="9:34" s="12" customFormat="1" ht="12" customHeight="1">
      <c r="I37" s="13"/>
      <c r="K37" s="179"/>
      <c r="L37" s="179"/>
      <c r="M37" s="179"/>
      <c r="N37" s="179"/>
      <c r="O37" s="179"/>
      <c r="P37" s="108"/>
      <c r="Q37" s="1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9:34" s="12" customFormat="1" ht="21.75" customHeight="1">
      <c r="I38" s="13"/>
      <c r="K38" s="179" t="s">
        <v>223</v>
      </c>
      <c r="L38" s="179"/>
      <c r="M38" s="179"/>
      <c r="N38" s="179"/>
      <c r="O38" s="179"/>
      <c r="P38" s="108"/>
      <c r="Q38" s="111">
        <v>100000</v>
      </c>
      <c r="R38" s="110"/>
      <c r="S38" s="110"/>
      <c r="T38" s="110"/>
      <c r="U38" s="110"/>
      <c r="V38" s="110"/>
      <c r="W38" s="110">
        <v>95456</v>
      </c>
      <c r="X38" s="110"/>
      <c r="Y38" s="110"/>
      <c r="Z38" s="110"/>
      <c r="AA38" s="110"/>
      <c r="AB38" s="110"/>
      <c r="AC38" s="110">
        <v>90912</v>
      </c>
      <c r="AD38" s="183"/>
      <c r="AE38" s="183"/>
      <c r="AF38" s="183"/>
      <c r="AG38" s="183"/>
      <c r="AH38" s="183"/>
    </row>
    <row r="39" spans="9:34" s="12" customFormat="1" ht="21.75" customHeight="1">
      <c r="I39" s="22"/>
      <c r="K39" s="179" t="s">
        <v>225</v>
      </c>
      <c r="L39" s="179"/>
      <c r="M39" s="179"/>
      <c r="N39" s="179"/>
      <c r="O39" s="179"/>
      <c r="P39" s="108"/>
      <c r="Q39" s="111">
        <v>4335</v>
      </c>
      <c r="R39" s="110"/>
      <c r="S39" s="110"/>
      <c r="T39" s="110"/>
      <c r="U39" s="110"/>
      <c r="V39" s="110"/>
      <c r="W39" s="110">
        <v>3669</v>
      </c>
      <c r="X39" s="110"/>
      <c r="Y39" s="110"/>
      <c r="Z39" s="110"/>
      <c r="AA39" s="110"/>
      <c r="AB39" s="110"/>
      <c r="AC39" s="110">
        <v>3003</v>
      </c>
      <c r="AD39" s="183"/>
      <c r="AE39" s="183"/>
      <c r="AF39" s="183"/>
      <c r="AG39" s="183"/>
      <c r="AH39" s="183"/>
    </row>
    <row r="40" spans="17:34" s="12" customFormat="1" ht="10.5" customHeight="1">
      <c r="Q40" s="1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</row>
    <row r="41" spans="10:34" s="12" customFormat="1" ht="10.5" customHeight="1">
      <c r="J41" s="178" t="s">
        <v>4</v>
      </c>
      <c r="K41" s="178"/>
      <c r="L41" s="178"/>
      <c r="M41" s="178"/>
      <c r="N41" s="178"/>
      <c r="O41" s="178"/>
      <c r="P41" s="60"/>
      <c r="Q41" s="129">
        <v>92962</v>
      </c>
      <c r="R41" s="127"/>
      <c r="S41" s="127"/>
      <c r="T41" s="127"/>
      <c r="U41" s="127"/>
      <c r="V41" s="127"/>
      <c r="W41" s="127">
        <f>SUM(W43:AB45)</f>
        <v>59350</v>
      </c>
      <c r="X41" s="127"/>
      <c r="Y41" s="127"/>
      <c r="Z41" s="127"/>
      <c r="AA41" s="127"/>
      <c r="AB41" s="127"/>
      <c r="AC41" s="127">
        <f>SUM(AC43:AH45)</f>
        <v>26090</v>
      </c>
      <c r="AD41" s="127"/>
      <c r="AE41" s="127"/>
      <c r="AF41" s="127"/>
      <c r="AG41" s="127"/>
      <c r="AH41" s="127"/>
    </row>
    <row r="42" spans="1:34" s="12" customFormat="1" ht="10.5" customHeight="1">
      <c r="A42" s="180" t="s">
        <v>82</v>
      </c>
      <c r="B42" s="180"/>
      <c r="C42" s="180"/>
      <c r="D42" s="180"/>
      <c r="E42" s="180"/>
      <c r="F42" s="180"/>
      <c r="G42" s="180"/>
      <c r="I42" s="21"/>
      <c r="J42" s="178"/>
      <c r="K42" s="178"/>
      <c r="L42" s="178"/>
      <c r="M42" s="178"/>
      <c r="N42" s="178"/>
      <c r="O42" s="178"/>
      <c r="P42" s="64"/>
      <c r="Q42" s="129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</row>
    <row r="43" spans="1:34" s="12" customFormat="1" ht="21.75" customHeight="1">
      <c r="A43" s="180"/>
      <c r="B43" s="180"/>
      <c r="C43" s="180"/>
      <c r="D43" s="180"/>
      <c r="E43" s="180"/>
      <c r="F43" s="180"/>
      <c r="G43" s="180"/>
      <c r="I43" s="13"/>
      <c r="J43" s="40"/>
      <c r="K43" s="179" t="s">
        <v>220</v>
      </c>
      <c r="L43" s="179"/>
      <c r="M43" s="179"/>
      <c r="N43" s="179"/>
      <c r="O43" s="179"/>
      <c r="P43" s="108"/>
      <c r="Q43" s="111">
        <v>92962</v>
      </c>
      <c r="R43" s="110"/>
      <c r="S43" s="110"/>
      <c r="T43" s="110"/>
      <c r="U43" s="110"/>
      <c r="V43" s="110"/>
      <c r="W43" s="110">
        <v>59350</v>
      </c>
      <c r="X43" s="110"/>
      <c r="Y43" s="110"/>
      <c r="Z43" s="110"/>
      <c r="AA43" s="110"/>
      <c r="AB43" s="110"/>
      <c r="AC43" s="110">
        <v>26090</v>
      </c>
      <c r="AD43" s="110"/>
      <c r="AE43" s="110"/>
      <c r="AF43" s="110"/>
      <c r="AG43" s="110"/>
      <c r="AH43" s="110"/>
    </row>
    <row r="44" spans="1:34" s="12" customFormat="1" ht="10.5" customHeight="1">
      <c r="A44" s="180"/>
      <c r="B44" s="180"/>
      <c r="C44" s="180"/>
      <c r="D44" s="180"/>
      <c r="E44" s="180"/>
      <c r="F44" s="180"/>
      <c r="G44" s="180"/>
      <c r="I44" s="22"/>
      <c r="J44" s="40"/>
      <c r="K44" s="179" t="s">
        <v>222</v>
      </c>
      <c r="L44" s="179"/>
      <c r="M44" s="179"/>
      <c r="N44" s="179"/>
      <c r="O44" s="179"/>
      <c r="P44" s="108"/>
      <c r="Q44" s="111" t="s">
        <v>279</v>
      </c>
      <c r="R44" s="110"/>
      <c r="S44" s="110"/>
      <c r="T44" s="110"/>
      <c r="U44" s="110"/>
      <c r="V44" s="110"/>
      <c r="W44" s="110" t="s">
        <v>279</v>
      </c>
      <c r="X44" s="110"/>
      <c r="Y44" s="110"/>
      <c r="Z44" s="110"/>
      <c r="AA44" s="110"/>
      <c r="AB44" s="110"/>
      <c r="AC44" s="110" t="s">
        <v>25</v>
      </c>
      <c r="AD44" s="110"/>
      <c r="AE44" s="110"/>
      <c r="AF44" s="110"/>
      <c r="AG44" s="110"/>
      <c r="AH44" s="110"/>
    </row>
    <row r="45" spans="10:34" s="12" customFormat="1" ht="10.5" customHeight="1">
      <c r="J45" s="14"/>
      <c r="K45" s="179"/>
      <c r="L45" s="179"/>
      <c r="M45" s="179"/>
      <c r="N45" s="179"/>
      <c r="O45" s="179"/>
      <c r="P45" s="108"/>
      <c r="Q45" s="1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</row>
    <row r="46" spans="17:34" s="12" customFormat="1" ht="10.5" customHeight="1">
      <c r="Q46" s="1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0:34" s="12" customFormat="1" ht="10.5" customHeight="1">
      <c r="J47" s="178" t="s">
        <v>4</v>
      </c>
      <c r="K47" s="178"/>
      <c r="L47" s="178"/>
      <c r="M47" s="178"/>
      <c r="N47" s="178"/>
      <c r="O47" s="178"/>
      <c r="P47" s="60"/>
      <c r="Q47" s="129">
        <v>150567</v>
      </c>
      <c r="R47" s="127"/>
      <c r="S47" s="127"/>
      <c r="T47" s="127"/>
      <c r="U47" s="127"/>
      <c r="V47" s="127"/>
      <c r="W47" s="127">
        <f>SUM(W49)</f>
        <v>104233</v>
      </c>
      <c r="X47" s="127"/>
      <c r="Y47" s="127"/>
      <c r="Z47" s="127"/>
      <c r="AA47" s="127"/>
      <c r="AB47" s="127"/>
      <c r="AC47" s="127">
        <f>SUM(AC49)</f>
        <v>57900</v>
      </c>
      <c r="AD47" s="127"/>
      <c r="AE47" s="127"/>
      <c r="AF47" s="127"/>
      <c r="AG47" s="127"/>
      <c r="AH47" s="127"/>
    </row>
    <row r="48" spans="1:34" s="12" customFormat="1" ht="10.5" customHeight="1">
      <c r="A48" s="180" t="s">
        <v>85</v>
      </c>
      <c r="B48" s="180"/>
      <c r="C48" s="180"/>
      <c r="D48" s="180"/>
      <c r="E48" s="180"/>
      <c r="F48" s="180"/>
      <c r="G48" s="180"/>
      <c r="I48" s="21"/>
      <c r="J48" s="178"/>
      <c r="K48" s="178"/>
      <c r="L48" s="178"/>
      <c r="M48" s="178"/>
      <c r="N48" s="178"/>
      <c r="O48" s="178"/>
      <c r="P48" s="64"/>
      <c r="Q48" s="129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</row>
    <row r="49" spans="1:34" s="12" customFormat="1" ht="10.5" customHeight="1">
      <c r="A49" s="180"/>
      <c r="B49" s="180"/>
      <c r="C49" s="180"/>
      <c r="D49" s="180"/>
      <c r="E49" s="180"/>
      <c r="F49" s="180"/>
      <c r="G49" s="180"/>
      <c r="I49" s="22"/>
      <c r="J49" s="40"/>
      <c r="K49" s="179" t="s">
        <v>222</v>
      </c>
      <c r="L49" s="179"/>
      <c r="M49" s="179"/>
      <c r="N49" s="179"/>
      <c r="O49" s="179"/>
      <c r="P49" s="108"/>
      <c r="Q49" s="111">
        <v>150567</v>
      </c>
      <c r="R49" s="110"/>
      <c r="S49" s="110"/>
      <c r="T49" s="110"/>
      <c r="U49" s="110"/>
      <c r="V49" s="110"/>
      <c r="W49" s="110">
        <v>104233</v>
      </c>
      <c r="X49" s="110"/>
      <c r="Y49" s="110"/>
      <c r="Z49" s="110"/>
      <c r="AA49" s="110"/>
      <c r="AB49" s="110"/>
      <c r="AC49" s="110">
        <v>57900</v>
      </c>
      <c r="AD49" s="110"/>
      <c r="AE49" s="110"/>
      <c r="AF49" s="110"/>
      <c r="AG49" s="110"/>
      <c r="AH49" s="110"/>
    </row>
    <row r="50" spans="10:34" s="12" customFormat="1" ht="10.5" customHeight="1">
      <c r="J50" s="14"/>
      <c r="K50" s="179"/>
      <c r="L50" s="179"/>
      <c r="M50" s="179"/>
      <c r="N50" s="179"/>
      <c r="O50" s="179"/>
      <c r="P50" s="108"/>
      <c r="Q50" s="1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7:34" s="12" customFormat="1" ht="21.75" customHeight="1">
      <c r="Q51" s="1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</row>
    <row r="52" spans="10:34" s="12" customFormat="1" ht="10.5" customHeight="1">
      <c r="J52" s="178" t="s">
        <v>122</v>
      </c>
      <c r="K52" s="178"/>
      <c r="L52" s="178"/>
      <c r="M52" s="178"/>
      <c r="N52" s="178"/>
      <c r="O52" s="178"/>
      <c r="P52" s="60"/>
      <c r="Q52" s="129">
        <v>6333290</v>
      </c>
      <c r="R52" s="127"/>
      <c r="S52" s="127"/>
      <c r="T52" s="127"/>
      <c r="U52" s="127"/>
      <c r="V52" s="127"/>
      <c r="W52" s="127">
        <f>SUM(W54:AB57)</f>
        <v>6046766</v>
      </c>
      <c r="X52" s="127"/>
      <c r="Y52" s="127"/>
      <c r="Z52" s="127"/>
      <c r="AA52" s="127"/>
      <c r="AB52" s="127"/>
      <c r="AC52" s="127">
        <f>SUM(AC54:AH57)</f>
        <v>5793440</v>
      </c>
      <c r="AD52" s="127"/>
      <c r="AE52" s="127"/>
      <c r="AF52" s="127"/>
      <c r="AG52" s="127"/>
      <c r="AH52" s="127"/>
    </row>
    <row r="53" spans="1:34" s="12" customFormat="1" ht="10.5" customHeight="1">
      <c r="A53" s="180" t="s">
        <v>230</v>
      </c>
      <c r="B53" s="180"/>
      <c r="C53" s="180"/>
      <c r="D53" s="180"/>
      <c r="E53" s="180"/>
      <c r="F53" s="180"/>
      <c r="G53" s="180"/>
      <c r="I53" s="21"/>
      <c r="J53" s="178"/>
      <c r="K53" s="178"/>
      <c r="L53" s="178"/>
      <c r="M53" s="178"/>
      <c r="N53" s="178"/>
      <c r="O53" s="178"/>
      <c r="P53" s="64"/>
      <c r="Q53" s="129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</row>
    <row r="54" spans="1:34" s="12" customFormat="1" ht="21.75" customHeight="1">
      <c r="A54" s="180"/>
      <c r="B54" s="180"/>
      <c r="C54" s="180"/>
      <c r="D54" s="180"/>
      <c r="E54" s="180"/>
      <c r="F54" s="180"/>
      <c r="G54" s="180"/>
      <c r="I54" s="13"/>
      <c r="J54" s="40"/>
      <c r="K54" s="179" t="s">
        <v>214</v>
      </c>
      <c r="L54" s="179"/>
      <c r="M54" s="179"/>
      <c r="N54" s="179"/>
      <c r="O54" s="179"/>
      <c r="P54" s="108"/>
      <c r="Q54" s="111">
        <v>3838586</v>
      </c>
      <c r="R54" s="110"/>
      <c r="S54" s="110"/>
      <c r="T54" s="110"/>
      <c r="U54" s="110"/>
      <c r="V54" s="110"/>
      <c r="W54" s="110">
        <v>3736034</v>
      </c>
      <c r="X54" s="110"/>
      <c r="Y54" s="110"/>
      <c r="Z54" s="110"/>
      <c r="AA54" s="110"/>
      <c r="AB54" s="110"/>
      <c r="AC54" s="110">
        <v>3665217</v>
      </c>
      <c r="AD54" s="110"/>
      <c r="AE54" s="110"/>
      <c r="AF54" s="110"/>
      <c r="AG54" s="110"/>
      <c r="AH54" s="110"/>
    </row>
    <row r="55" spans="1:34" s="12" customFormat="1" ht="21.75" customHeight="1">
      <c r="A55" s="180"/>
      <c r="B55" s="180"/>
      <c r="C55" s="180"/>
      <c r="D55" s="180"/>
      <c r="E55" s="180"/>
      <c r="F55" s="180"/>
      <c r="G55" s="180"/>
      <c r="I55" s="13"/>
      <c r="J55" s="40"/>
      <c r="K55" s="179" t="s">
        <v>123</v>
      </c>
      <c r="L55" s="179"/>
      <c r="M55" s="179"/>
      <c r="N55" s="179"/>
      <c r="O55" s="179"/>
      <c r="P55" s="108"/>
      <c r="Q55" s="111">
        <v>2494704</v>
      </c>
      <c r="R55" s="110"/>
      <c r="S55" s="110"/>
      <c r="T55" s="110"/>
      <c r="U55" s="110"/>
      <c r="V55" s="110"/>
      <c r="W55" s="110">
        <v>2310732</v>
      </c>
      <c r="X55" s="110"/>
      <c r="Y55" s="110"/>
      <c r="Z55" s="110"/>
      <c r="AA55" s="110"/>
      <c r="AB55" s="110"/>
      <c r="AC55" s="110">
        <v>2128223</v>
      </c>
      <c r="AD55" s="110"/>
      <c r="AE55" s="110"/>
      <c r="AF55" s="110"/>
      <c r="AG55" s="110"/>
      <c r="AH55" s="110"/>
    </row>
    <row r="56" spans="1:34" s="12" customFormat="1" ht="10.5" customHeight="1">
      <c r="A56" s="180"/>
      <c r="B56" s="180"/>
      <c r="C56" s="180"/>
      <c r="D56" s="180"/>
      <c r="E56" s="180"/>
      <c r="F56" s="180"/>
      <c r="G56" s="180"/>
      <c r="I56" s="22"/>
      <c r="J56" s="40"/>
      <c r="K56" s="179" t="s">
        <v>124</v>
      </c>
      <c r="L56" s="179"/>
      <c r="M56" s="179"/>
      <c r="N56" s="179"/>
      <c r="O56" s="179"/>
      <c r="P56" s="108"/>
      <c r="Q56" s="111" t="s">
        <v>266</v>
      </c>
      <c r="R56" s="110"/>
      <c r="S56" s="110"/>
      <c r="T56" s="110"/>
      <c r="U56" s="110"/>
      <c r="V56" s="110"/>
      <c r="W56" s="110" t="s">
        <v>266</v>
      </c>
      <c r="X56" s="110"/>
      <c r="Y56" s="110"/>
      <c r="Z56" s="110"/>
      <c r="AA56" s="110"/>
      <c r="AB56" s="110"/>
      <c r="AC56" s="110" t="s">
        <v>266</v>
      </c>
      <c r="AD56" s="110"/>
      <c r="AE56" s="110"/>
      <c r="AF56" s="110"/>
      <c r="AG56" s="110"/>
      <c r="AH56" s="110"/>
    </row>
    <row r="57" spans="10:34" s="12" customFormat="1" ht="10.5" customHeight="1">
      <c r="J57" s="14"/>
      <c r="K57" s="179"/>
      <c r="L57" s="179"/>
      <c r="M57" s="179"/>
      <c r="N57" s="179"/>
      <c r="O57" s="179"/>
      <c r="P57" s="108"/>
      <c r="Q57" s="1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</row>
    <row r="58" spans="17:34" s="12" customFormat="1" ht="21.75" customHeight="1">
      <c r="Q58" s="1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</row>
    <row r="59" spans="1:34" s="12" customFormat="1" ht="9.75" customHeight="1">
      <c r="A59" s="10"/>
      <c r="B59" s="10"/>
      <c r="C59" s="10"/>
      <c r="D59" s="10"/>
      <c r="E59" s="10"/>
      <c r="F59" s="10"/>
      <c r="G59" s="10"/>
      <c r="H59" s="10"/>
      <c r="I59" s="10"/>
      <c r="J59" s="106" t="s">
        <v>4</v>
      </c>
      <c r="K59" s="106"/>
      <c r="L59" s="106"/>
      <c r="M59" s="106"/>
      <c r="N59" s="106"/>
      <c r="O59" s="106"/>
      <c r="P59" s="71"/>
      <c r="Q59" s="129">
        <f>SUM(Q62:V66)</f>
        <v>433206</v>
      </c>
      <c r="R59" s="127"/>
      <c r="S59" s="127"/>
      <c r="T59" s="127"/>
      <c r="U59" s="127"/>
      <c r="V59" s="127"/>
      <c r="W59" s="127">
        <f>SUM(W62:AB66)</f>
        <v>337184</v>
      </c>
      <c r="X59" s="127"/>
      <c r="Y59" s="127"/>
      <c r="Z59" s="127"/>
      <c r="AA59" s="127"/>
      <c r="AB59" s="127"/>
      <c r="AC59" s="127">
        <f>SUM(AC61:AH66)</f>
        <v>352406</v>
      </c>
      <c r="AD59" s="127"/>
      <c r="AE59" s="127"/>
      <c r="AF59" s="127"/>
      <c r="AG59" s="127"/>
      <c r="AH59" s="127"/>
    </row>
    <row r="60" spans="1:34" s="12" customFormat="1" ht="9.75" customHeight="1">
      <c r="A60" s="177" t="s">
        <v>84</v>
      </c>
      <c r="B60" s="177"/>
      <c r="C60" s="177"/>
      <c r="D60" s="177"/>
      <c r="E60" s="177"/>
      <c r="F60" s="177"/>
      <c r="G60" s="177"/>
      <c r="H60" s="78"/>
      <c r="I60" s="21"/>
      <c r="J60" s="106"/>
      <c r="K60" s="106"/>
      <c r="L60" s="106"/>
      <c r="M60" s="106"/>
      <c r="N60" s="106"/>
      <c r="O60" s="106"/>
      <c r="P60" s="72"/>
      <c r="Q60" s="129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</row>
    <row r="61" spans="1:34" s="12" customFormat="1" ht="19.5" customHeight="1">
      <c r="A61" s="177"/>
      <c r="B61" s="177"/>
      <c r="C61" s="177"/>
      <c r="D61" s="177"/>
      <c r="E61" s="177"/>
      <c r="F61" s="177"/>
      <c r="G61" s="177"/>
      <c r="H61" s="78"/>
      <c r="I61" s="13"/>
      <c r="J61" s="15"/>
      <c r="K61" s="108" t="s">
        <v>214</v>
      </c>
      <c r="L61" s="108"/>
      <c r="M61" s="108"/>
      <c r="N61" s="108"/>
      <c r="O61" s="108"/>
      <c r="P61" s="144"/>
      <c r="Q61" s="111" t="s">
        <v>25</v>
      </c>
      <c r="R61" s="110"/>
      <c r="S61" s="110"/>
      <c r="T61" s="110"/>
      <c r="U61" s="110"/>
      <c r="V61" s="110"/>
      <c r="W61" s="110">
        <v>11700</v>
      </c>
      <c r="X61" s="110"/>
      <c r="Y61" s="110"/>
      <c r="Z61" s="110"/>
      <c r="AA61" s="110"/>
      <c r="AB61" s="110"/>
      <c r="AC61" s="110">
        <v>11700</v>
      </c>
      <c r="AD61" s="110"/>
      <c r="AE61" s="110"/>
      <c r="AF61" s="110"/>
      <c r="AG61" s="110"/>
      <c r="AH61" s="110"/>
    </row>
    <row r="62" spans="1:34" s="12" customFormat="1" ht="19.5" customHeight="1">
      <c r="A62" s="177"/>
      <c r="B62" s="177"/>
      <c r="C62" s="177"/>
      <c r="D62" s="177"/>
      <c r="E62" s="177"/>
      <c r="F62" s="177"/>
      <c r="G62" s="177"/>
      <c r="H62" s="78"/>
      <c r="I62" s="13"/>
      <c r="J62" s="15"/>
      <c r="K62" s="108" t="s">
        <v>225</v>
      </c>
      <c r="L62" s="108"/>
      <c r="M62" s="108"/>
      <c r="N62" s="108"/>
      <c r="O62" s="108"/>
      <c r="P62" s="144"/>
      <c r="Q62" s="111">
        <v>227116</v>
      </c>
      <c r="R62" s="110"/>
      <c r="S62" s="110"/>
      <c r="T62" s="110"/>
      <c r="U62" s="110"/>
      <c r="V62" s="110"/>
      <c r="W62" s="110">
        <v>111750</v>
      </c>
      <c r="X62" s="110"/>
      <c r="Y62" s="110"/>
      <c r="Z62" s="110"/>
      <c r="AA62" s="110"/>
      <c r="AB62" s="110"/>
      <c r="AC62" s="110">
        <v>139652</v>
      </c>
      <c r="AD62" s="110"/>
      <c r="AE62" s="110"/>
      <c r="AF62" s="110"/>
      <c r="AG62" s="110"/>
      <c r="AH62" s="110"/>
    </row>
    <row r="63" spans="1:34" s="12" customFormat="1" ht="19.5" customHeight="1">
      <c r="A63" s="177"/>
      <c r="B63" s="177"/>
      <c r="C63" s="177"/>
      <c r="D63" s="177"/>
      <c r="E63" s="177"/>
      <c r="F63" s="177"/>
      <c r="G63" s="177"/>
      <c r="H63" s="78"/>
      <c r="I63" s="13"/>
      <c r="J63" s="15"/>
      <c r="K63" s="108" t="s">
        <v>226</v>
      </c>
      <c r="L63" s="108"/>
      <c r="M63" s="108"/>
      <c r="N63" s="108"/>
      <c r="O63" s="108"/>
      <c r="P63" s="144"/>
      <c r="Q63" s="111">
        <v>100000</v>
      </c>
      <c r="R63" s="110"/>
      <c r="S63" s="110"/>
      <c r="T63" s="110"/>
      <c r="U63" s="110"/>
      <c r="V63" s="110"/>
      <c r="W63" s="110">
        <v>90000</v>
      </c>
      <c r="X63" s="110"/>
      <c r="Y63" s="110"/>
      <c r="Z63" s="110"/>
      <c r="AA63" s="110"/>
      <c r="AB63" s="110"/>
      <c r="AC63" s="110">
        <v>80000</v>
      </c>
      <c r="AD63" s="110"/>
      <c r="AE63" s="110"/>
      <c r="AF63" s="110"/>
      <c r="AG63" s="110"/>
      <c r="AH63" s="110"/>
    </row>
    <row r="64" spans="1:34" s="12" customFormat="1" ht="19.5" customHeight="1">
      <c r="A64" s="177"/>
      <c r="B64" s="177"/>
      <c r="C64" s="177"/>
      <c r="D64" s="177"/>
      <c r="E64" s="177"/>
      <c r="F64" s="177"/>
      <c r="G64" s="177"/>
      <c r="H64" s="78"/>
      <c r="I64" s="13"/>
      <c r="J64" s="15"/>
      <c r="K64" s="108" t="s">
        <v>224</v>
      </c>
      <c r="L64" s="108"/>
      <c r="M64" s="108"/>
      <c r="N64" s="108"/>
      <c r="O64" s="108"/>
      <c r="P64" s="144"/>
      <c r="Q64" s="111">
        <v>34209</v>
      </c>
      <c r="R64" s="110"/>
      <c r="S64" s="110"/>
      <c r="T64" s="110"/>
      <c r="U64" s="110"/>
      <c r="V64" s="110"/>
      <c r="W64" s="110">
        <v>73514</v>
      </c>
      <c r="X64" s="110"/>
      <c r="Y64" s="110"/>
      <c r="Z64" s="110"/>
      <c r="AA64" s="110"/>
      <c r="AB64" s="110"/>
      <c r="AC64" s="110">
        <v>69379</v>
      </c>
      <c r="AD64" s="110"/>
      <c r="AE64" s="110"/>
      <c r="AF64" s="110"/>
      <c r="AG64" s="110"/>
      <c r="AH64" s="110"/>
    </row>
    <row r="65" spans="1:34" s="12" customFormat="1" ht="9.75" customHeight="1">
      <c r="A65" s="177"/>
      <c r="B65" s="177"/>
      <c r="C65" s="177"/>
      <c r="D65" s="177"/>
      <c r="E65" s="177"/>
      <c r="F65" s="177"/>
      <c r="G65" s="177"/>
      <c r="H65" s="78"/>
      <c r="I65" s="22"/>
      <c r="J65" s="15"/>
      <c r="K65" s="108" t="s">
        <v>213</v>
      </c>
      <c r="L65" s="108"/>
      <c r="M65" s="108"/>
      <c r="N65" s="108"/>
      <c r="O65" s="108"/>
      <c r="P65" s="144"/>
      <c r="Q65" s="111">
        <v>71881</v>
      </c>
      <c r="R65" s="110"/>
      <c r="S65" s="110"/>
      <c r="T65" s="110"/>
      <c r="U65" s="110"/>
      <c r="V65" s="110"/>
      <c r="W65" s="110">
        <v>61920</v>
      </c>
      <c r="X65" s="110"/>
      <c r="Y65" s="110"/>
      <c r="Z65" s="110"/>
      <c r="AA65" s="110"/>
      <c r="AB65" s="110"/>
      <c r="AC65" s="110">
        <v>51675</v>
      </c>
      <c r="AD65" s="110"/>
      <c r="AE65" s="110"/>
      <c r="AF65" s="110"/>
      <c r="AG65" s="110"/>
      <c r="AH65" s="110"/>
    </row>
    <row r="66" spans="1:34" s="12" customFormat="1" ht="9.75" customHeight="1" thickBot="1">
      <c r="A66" s="26"/>
      <c r="B66" s="26"/>
      <c r="C66" s="26"/>
      <c r="D66" s="26"/>
      <c r="E66" s="26"/>
      <c r="F66" s="26"/>
      <c r="G66" s="26"/>
      <c r="H66" s="26"/>
      <c r="I66" s="26"/>
      <c r="J66" s="56"/>
      <c r="K66" s="174"/>
      <c r="L66" s="174"/>
      <c r="M66" s="174"/>
      <c r="N66" s="174"/>
      <c r="O66" s="174"/>
      <c r="P66" s="175"/>
      <c r="Q66" s="176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</row>
    <row r="67" spans="1:34" s="12" customFormat="1" ht="19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96"/>
      <c r="N67" s="96"/>
      <c r="O67" s="96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18"/>
      <c r="AB67" s="139" t="s">
        <v>245</v>
      </c>
      <c r="AC67" s="170"/>
      <c r="AD67" s="170"/>
      <c r="AE67" s="170"/>
      <c r="AF67" s="170"/>
      <c r="AG67" s="170"/>
      <c r="AH67" s="170"/>
    </row>
    <row r="68" spans="1:34" s="12" customFormat="1" ht="19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D68" s="10"/>
      <c r="AE68" s="10"/>
      <c r="AF68" s="173" t="s">
        <v>233</v>
      </c>
      <c r="AG68" s="173"/>
      <c r="AH68" s="173"/>
    </row>
    <row r="69" spans="1:26" s="12" customFormat="1" ht="19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</sheetData>
  <sheetProtection/>
  <mergeCells count="188">
    <mergeCell ref="AC6:AH7"/>
    <mergeCell ref="J6:O7"/>
    <mergeCell ref="A1:AH1"/>
    <mergeCell ref="A3:H4"/>
    <mergeCell ref="I3:P4"/>
    <mergeCell ref="Q3:AH3"/>
    <mergeCell ref="Q4:V4"/>
    <mergeCell ref="W4:AB4"/>
    <mergeCell ref="AC4:AH4"/>
    <mergeCell ref="A2:E2"/>
    <mergeCell ref="A7:G19"/>
    <mergeCell ref="Q8:V8"/>
    <mergeCell ref="W8:AB8"/>
    <mergeCell ref="Q10:V10"/>
    <mergeCell ref="W10:AB10"/>
    <mergeCell ref="Q12:V12"/>
    <mergeCell ref="W12:AB12"/>
    <mergeCell ref="Q6:V7"/>
    <mergeCell ref="W6:AB7"/>
    <mergeCell ref="Q14:V14"/>
    <mergeCell ref="AC8:AH8"/>
    <mergeCell ref="Q9:V9"/>
    <mergeCell ref="W9:AB9"/>
    <mergeCell ref="AC9:AH9"/>
    <mergeCell ref="AC10:AH10"/>
    <mergeCell ref="Q11:V11"/>
    <mergeCell ref="W11:AB11"/>
    <mergeCell ref="AC11:AH11"/>
    <mergeCell ref="AC17:AH18"/>
    <mergeCell ref="W16:AB16"/>
    <mergeCell ref="AC14:AH14"/>
    <mergeCell ref="AC12:AH12"/>
    <mergeCell ref="Q13:V13"/>
    <mergeCell ref="W13:AB13"/>
    <mergeCell ref="AC13:AH13"/>
    <mergeCell ref="W14:AB14"/>
    <mergeCell ref="K16:P16"/>
    <mergeCell ref="AC15:AH15"/>
    <mergeCell ref="AC16:AH16"/>
    <mergeCell ref="Q15:V15"/>
    <mergeCell ref="W15:AB15"/>
    <mergeCell ref="K15:P15"/>
    <mergeCell ref="Q16:V16"/>
    <mergeCell ref="AC19:AH20"/>
    <mergeCell ref="K19:P20"/>
    <mergeCell ref="AC21:AH21"/>
    <mergeCell ref="Q22:V23"/>
    <mergeCell ref="W22:AB23"/>
    <mergeCell ref="AC22:AH23"/>
    <mergeCell ref="Q21:V21"/>
    <mergeCell ref="W21:AB21"/>
    <mergeCell ref="A23:G24"/>
    <mergeCell ref="Q24:V25"/>
    <mergeCell ref="W24:AB25"/>
    <mergeCell ref="J22:O23"/>
    <mergeCell ref="K24:P25"/>
    <mergeCell ref="K17:P18"/>
    <mergeCell ref="Q19:V20"/>
    <mergeCell ref="W19:AB20"/>
    <mergeCell ref="Q17:V18"/>
    <mergeCell ref="W17:AB18"/>
    <mergeCell ref="J27:O28"/>
    <mergeCell ref="K29:P30"/>
    <mergeCell ref="AC24:AH25"/>
    <mergeCell ref="Q26:V26"/>
    <mergeCell ref="W26:AB26"/>
    <mergeCell ref="AC26:AH26"/>
    <mergeCell ref="W29:AB30"/>
    <mergeCell ref="Q27:V28"/>
    <mergeCell ref="W27:AB28"/>
    <mergeCell ref="AC27:AH28"/>
    <mergeCell ref="W31:AB31"/>
    <mergeCell ref="AC31:AH31"/>
    <mergeCell ref="Q29:V30"/>
    <mergeCell ref="K34:P34"/>
    <mergeCell ref="K35:P35"/>
    <mergeCell ref="K36:P37"/>
    <mergeCell ref="AC29:AH30"/>
    <mergeCell ref="AC34:AH34"/>
    <mergeCell ref="Q35:V35"/>
    <mergeCell ref="W35:AB35"/>
    <mergeCell ref="A28:G29"/>
    <mergeCell ref="Q32:V33"/>
    <mergeCell ref="W32:AB33"/>
    <mergeCell ref="J32:O33"/>
    <mergeCell ref="A33:G36"/>
    <mergeCell ref="Q34:V34"/>
    <mergeCell ref="W34:AB34"/>
    <mergeCell ref="Q36:V37"/>
    <mergeCell ref="W36:AB37"/>
    <mergeCell ref="Q31:V31"/>
    <mergeCell ref="AC32:AH33"/>
    <mergeCell ref="AC36:AH37"/>
    <mergeCell ref="AC35:AH35"/>
    <mergeCell ref="Q39:V39"/>
    <mergeCell ref="W39:AB39"/>
    <mergeCell ref="AC39:AH39"/>
    <mergeCell ref="Q38:V38"/>
    <mergeCell ref="W38:AB38"/>
    <mergeCell ref="AC38:AH38"/>
    <mergeCell ref="Q40:V40"/>
    <mergeCell ref="W40:AB40"/>
    <mergeCell ref="AC40:AH40"/>
    <mergeCell ref="Q41:V42"/>
    <mergeCell ref="J47:O48"/>
    <mergeCell ref="AC43:AH43"/>
    <mergeCell ref="W41:AB42"/>
    <mergeCell ref="AC41:AH42"/>
    <mergeCell ref="AC47:AH48"/>
    <mergeCell ref="Q46:V46"/>
    <mergeCell ref="AC44:AH45"/>
    <mergeCell ref="Q54:V54"/>
    <mergeCell ref="Q44:V45"/>
    <mergeCell ref="W44:AB45"/>
    <mergeCell ref="W52:AB53"/>
    <mergeCell ref="AC49:AH50"/>
    <mergeCell ref="A42:G44"/>
    <mergeCell ref="Q43:V43"/>
    <mergeCell ref="W43:AB43"/>
    <mergeCell ref="AC46:AH46"/>
    <mergeCell ref="Q47:V48"/>
    <mergeCell ref="K43:P43"/>
    <mergeCell ref="W46:AB46"/>
    <mergeCell ref="A48:G49"/>
    <mergeCell ref="K49:P50"/>
    <mergeCell ref="W47:AB48"/>
    <mergeCell ref="Q51:V51"/>
    <mergeCell ref="W51:AB51"/>
    <mergeCell ref="AC51:AH51"/>
    <mergeCell ref="Q49:V50"/>
    <mergeCell ref="W49:AB50"/>
    <mergeCell ref="Q63:V63"/>
    <mergeCell ref="W63:AB63"/>
    <mergeCell ref="AC52:AH53"/>
    <mergeCell ref="W54:AB54"/>
    <mergeCell ref="AC62:AH62"/>
    <mergeCell ref="AC54:AH54"/>
    <mergeCell ref="Q55:V55"/>
    <mergeCell ref="W55:AB55"/>
    <mergeCell ref="AC55:AH55"/>
    <mergeCell ref="Q56:V57"/>
    <mergeCell ref="Q61:V61"/>
    <mergeCell ref="AC59:AH60"/>
    <mergeCell ref="AC56:AH57"/>
    <mergeCell ref="Q58:V58"/>
    <mergeCell ref="W58:AB58"/>
    <mergeCell ref="AC58:AH58"/>
    <mergeCell ref="W59:AB60"/>
    <mergeCell ref="K8:P8"/>
    <mergeCell ref="K9:P9"/>
    <mergeCell ref="K10:P10"/>
    <mergeCell ref="Q59:V60"/>
    <mergeCell ref="W56:AB57"/>
    <mergeCell ref="Q52:V53"/>
    <mergeCell ref="K11:P11"/>
    <mergeCell ref="K12:P12"/>
    <mergeCell ref="K13:P13"/>
    <mergeCell ref="K14:P14"/>
    <mergeCell ref="AI1:AT1"/>
    <mergeCell ref="AC63:AH63"/>
    <mergeCell ref="K44:P45"/>
    <mergeCell ref="AC61:AH61"/>
    <mergeCell ref="Q62:V62"/>
    <mergeCell ref="W62:AB62"/>
    <mergeCell ref="K38:P38"/>
    <mergeCell ref="K39:P39"/>
    <mergeCell ref="J41:O42"/>
    <mergeCell ref="W61:AB61"/>
    <mergeCell ref="A60:G65"/>
    <mergeCell ref="K61:P61"/>
    <mergeCell ref="J52:O53"/>
    <mergeCell ref="K54:P54"/>
    <mergeCell ref="K55:P55"/>
    <mergeCell ref="K56:P57"/>
    <mergeCell ref="A53:G56"/>
    <mergeCell ref="K63:P63"/>
    <mergeCell ref="K62:P62"/>
    <mergeCell ref="J59:O60"/>
    <mergeCell ref="AB67:AH67"/>
    <mergeCell ref="AF68:AH68"/>
    <mergeCell ref="K64:P64"/>
    <mergeCell ref="Q64:V64"/>
    <mergeCell ref="W64:AB64"/>
    <mergeCell ref="K65:P66"/>
    <mergeCell ref="Q65:V66"/>
    <mergeCell ref="W65:AB66"/>
    <mergeCell ref="AC65:AH66"/>
    <mergeCell ref="AC64:AH64"/>
  </mergeCells>
  <printOptions horizontalCentered="1"/>
  <pageMargins left="0.43" right="0.45" top="0.3937007874015748" bottom="0.2755905511811024" header="0.5118110236220472" footer="0.49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3"/>
  <sheetViews>
    <sheetView showGridLines="0" zoomScalePageLayoutView="0" workbookViewId="0" topLeftCell="A1">
      <selection activeCell="A1" sqref="A1:AH1"/>
    </sheetView>
  </sheetViews>
  <sheetFormatPr defaultColWidth="3.625" defaultRowHeight="16.5" customHeight="1"/>
  <cols>
    <col min="1" max="6" width="3.125" style="12" customWidth="1"/>
    <col min="7" max="8" width="2.125" style="12" customWidth="1"/>
    <col min="9" max="15" width="3.125" style="12" customWidth="1"/>
    <col min="16" max="16" width="4.375" style="12" customWidth="1"/>
    <col min="17" max="34" width="2.875" style="12" customWidth="1"/>
    <col min="35" max="16384" width="3.625" style="12" customWidth="1"/>
  </cols>
  <sheetData>
    <row r="1" spans="1:34" ht="19.5" customHeight="1">
      <c r="A1" s="116" t="s">
        <v>309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5" ht="16.5" customHeight="1" thickBot="1">
      <c r="A2" s="197" t="s">
        <v>2</v>
      </c>
      <c r="B2" s="197"/>
      <c r="C2" s="197"/>
      <c r="D2" s="197"/>
      <c r="E2" s="197"/>
    </row>
    <row r="3" spans="1:34" ht="9.75" customHeight="1">
      <c r="A3" s="154" t="s">
        <v>1</v>
      </c>
      <c r="B3" s="157"/>
      <c r="C3" s="157"/>
      <c r="D3" s="157"/>
      <c r="E3" s="157"/>
      <c r="F3" s="157"/>
      <c r="G3" s="157"/>
      <c r="H3" s="157" t="s">
        <v>47</v>
      </c>
      <c r="I3" s="157"/>
      <c r="J3" s="157"/>
      <c r="K3" s="157"/>
      <c r="L3" s="157"/>
      <c r="M3" s="157"/>
      <c r="N3" s="157"/>
      <c r="O3" s="157"/>
      <c r="P3" s="192"/>
      <c r="Q3" s="157" t="s">
        <v>3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92"/>
    </row>
    <row r="4" spans="1:34" ht="9.75" customHeight="1">
      <c r="A4" s="21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94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94"/>
    </row>
    <row r="5" spans="1:34" ht="16.5" customHeight="1">
      <c r="A5" s="21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94"/>
      <c r="Q5" s="146" t="s">
        <v>240</v>
      </c>
      <c r="R5" s="146"/>
      <c r="S5" s="146"/>
      <c r="T5" s="146"/>
      <c r="U5" s="146"/>
      <c r="V5" s="194"/>
      <c r="W5" s="146" t="s">
        <v>267</v>
      </c>
      <c r="X5" s="146"/>
      <c r="Y5" s="146"/>
      <c r="Z5" s="146"/>
      <c r="AA5" s="146"/>
      <c r="AB5" s="194"/>
      <c r="AC5" s="146" t="s">
        <v>268</v>
      </c>
      <c r="AD5" s="146"/>
      <c r="AE5" s="146"/>
      <c r="AF5" s="146"/>
      <c r="AG5" s="146"/>
      <c r="AH5" s="194"/>
    </row>
    <row r="6" spans="9:34" ht="8.25" customHeight="1">
      <c r="I6" s="205" t="s">
        <v>4</v>
      </c>
      <c r="J6" s="205"/>
      <c r="K6" s="205"/>
      <c r="L6" s="205"/>
      <c r="M6" s="205"/>
      <c r="N6" s="205"/>
      <c r="O6" s="205"/>
      <c r="P6" s="52"/>
      <c r="Q6" s="151">
        <v>27817214</v>
      </c>
      <c r="R6" s="151"/>
      <c r="S6" s="151"/>
      <c r="T6" s="151"/>
      <c r="U6" s="151"/>
      <c r="V6" s="151"/>
      <c r="W6" s="127">
        <f>SUM(W8:AB25)</f>
        <v>27618777</v>
      </c>
      <c r="X6" s="127"/>
      <c r="Y6" s="127"/>
      <c r="Z6" s="127"/>
      <c r="AA6" s="127"/>
      <c r="AB6" s="127"/>
      <c r="AC6" s="151">
        <f>SUM(AC8:AH25)</f>
        <v>27879262</v>
      </c>
      <c r="AD6" s="151"/>
      <c r="AE6" s="151"/>
      <c r="AF6" s="151"/>
      <c r="AG6" s="151"/>
      <c r="AH6" s="151"/>
    </row>
    <row r="7" spans="1:34" ht="8.25" customHeight="1">
      <c r="A7" s="180" t="s">
        <v>5</v>
      </c>
      <c r="B7" s="180"/>
      <c r="C7" s="180"/>
      <c r="D7" s="180"/>
      <c r="E7" s="180"/>
      <c r="F7" s="180"/>
      <c r="H7" s="21"/>
      <c r="I7" s="106"/>
      <c r="J7" s="106"/>
      <c r="K7" s="106"/>
      <c r="L7" s="106"/>
      <c r="M7" s="106"/>
      <c r="N7" s="106"/>
      <c r="O7" s="106"/>
      <c r="P7" s="53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16.5" customHeight="1">
      <c r="A8" s="180"/>
      <c r="B8" s="180"/>
      <c r="C8" s="180"/>
      <c r="D8" s="180"/>
      <c r="E8" s="180"/>
      <c r="F8" s="180"/>
      <c r="H8" s="13"/>
      <c r="J8" s="179" t="s">
        <v>125</v>
      </c>
      <c r="K8" s="179"/>
      <c r="L8" s="179"/>
      <c r="M8" s="179"/>
      <c r="N8" s="179"/>
      <c r="O8" s="179"/>
      <c r="P8" s="179"/>
      <c r="Q8" s="110">
        <v>62612</v>
      </c>
      <c r="R8" s="110"/>
      <c r="S8" s="110"/>
      <c r="T8" s="110"/>
      <c r="U8" s="110"/>
      <c r="V8" s="110"/>
      <c r="W8" s="110">
        <v>53668</v>
      </c>
      <c r="X8" s="110"/>
      <c r="Y8" s="110"/>
      <c r="Z8" s="110"/>
      <c r="AA8" s="110"/>
      <c r="AB8" s="110"/>
      <c r="AC8" s="110">
        <v>44724</v>
      </c>
      <c r="AD8" s="110"/>
      <c r="AE8" s="110"/>
      <c r="AF8" s="110"/>
      <c r="AG8" s="110"/>
      <c r="AH8" s="110"/>
    </row>
    <row r="9" spans="1:34" ht="16.5" customHeight="1">
      <c r="A9" s="180"/>
      <c r="B9" s="180"/>
      <c r="C9" s="180"/>
      <c r="D9" s="180"/>
      <c r="E9" s="180"/>
      <c r="F9" s="180"/>
      <c r="H9" s="13"/>
      <c r="J9" s="179" t="s">
        <v>126</v>
      </c>
      <c r="K9" s="179"/>
      <c r="L9" s="179"/>
      <c r="M9" s="179"/>
      <c r="N9" s="179"/>
      <c r="O9" s="179"/>
      <c r="P9" s="179"/>
      <c r="Q9" s="110">
        <v>618650</v>
      </c>
      <c r="R9" s="110"/>
      <c r="S9" s="110"/>
      <c r="T9" s="110"/>
      <c r="U9" s="110"/>
      <c r="V9" s="110"/>
      <c r="W9" s="110">
        <v>613786</v>
      </c>
      <c r="X9" s="110"/>
      <c r="Y9" s="110"/>
      <c r="Z9" s="110"/>
      <c r="AA9" s="110"/>
      <c r="AB9" s="110"/>
      <c r="AC9" s="110">
        <v>608921</v>
      </c>
      <c r="AD9" s="110"/>
      <c r="AE9" s="110"/>
      <c r="AF9" s="110"/>
      <c r="AG9" s="110"/>
      <c r="AH9" s="110"/>
    </row>
    <row r="10" spans="1:34" ht="16.5" customHeight="1">
      <c r="A10" s="180"/>
      <c r="B10" s="180"/>
      <c r="C10" s="180"/>
      <c r="D10" s="180"/>
      <c r="E10" s="180"/>
      <c r="F10" s="180"/>
      <c r="H10" s="13"/>
      <c r="J10" s="179" t="s">
        <v>127</v>
      </c>
      <c r="K10" s="179"/>
      <c r="L10" s="179"/>
      <c r="M10" s="179"/>
      <c r="N10" s="179"/>
      <c r="O10" s="179"/>
      <c r="P10" s="179"/>
      <c r="Q10" s="110">
        <v>235134</v>
      </c>
      <c r="R10" s="110"/>
      <c r="S10" s="110"/>
      <c r="T10" s="110"/>
      <c r="U10" s="110"/>
      <c r="V10" s="110"/>
      <c r="W10" s="110">
        <v>191511</v>
      </c>
      <c r="X10" s="110"/>
      <c r="Y10" s="110"/>
      <c r="Z10" s="110"/>
      <c r="AA10" s="110"/>
      <c r="AB10" s="110"/>
      <c r="AC10" s="110">
        <v>130341</v>
      </c>
      <c r="AD10" s="110"/>
      <c r="AE10" s="110"/>
      <c r="AF10" s="110"/>
      <c r="AG10" s="110"/>
      <c r="AH10" s="110"/>
    </row>
    <row r="11" spans="1:34" ht="16.5" customHeight="1">
      <c r="A11" s="180"/>
      <c r="B11" s="180"/>
      <c r="C11" s="180"/>
      <c r="D11" s="180"/>
      <c r="E11" s="180"/>
      <c r="F11" s="180"/>
      <c r="H11" s="13"/>
      <c r="J11" s="179" t="s">
        <v>128</v>
      </c>
      <c r="K11" s="179"/>
      <c r="L11" s="179"/>
      <c r="M11" s="179"/>
      <c r="N11" s="179"/>
      <c r="O11" s="179"/>
      <c r="P11" s="179"/>
      <c r="Q11" s="110">
        <v>2400</v>
      </c>
      <c r="R11" s="110"/>
      <c r="S11" s="110"/>
      <c r="T11" s="110"/>
      <c r="U11" s="110"/>
      <c r="V11" s="110"/>
      <c r="W11" s="110">
        <v>2057</v>
      </c>
      <c r="X11" s="110"/>
      <c r="Y11" s="110"/>
      <c r="Z11" s="110"/>
      <c r="AA11" s="110"/>
      <c r="AB11" s="110"/>
      <c r="AC11" s="110">
        <v>1714</v>
      </c>
      <c r="AD11" s="110"/>
      <c r="AE11" s="110"/>
      <c r="AF11" s="110"/>
      <c r="AG11" s="110"/>
      <c r="AH11" s="110"/>
    </row>
    <row r="12" spans="1:34" ht="16.5" customHeight="1">
      <c r="A12" s="180"/>
      <c r="B12" s="180"/>
      <c r="C12" s="180"/>
      <c r="D12" s="180"/>
      <c r="E12" s="180"/>
      <c r="F12" s="180"/>
      <c r="H12" s="13"/>
      <c r="J12" s="179" t="s">
        <v>294</v>
      </c>
      <c r="K12" s="179"/>
      <c r="L12" s="179"/>
      <c r="M12" s="179"/>
      <c r="N12" s="179"/>
      <c r="O12" s="179"/>
      <c r="P12" s="179"/>
      <c r="Q12" s="110">
        <v>482333</v>
      </c>
      <c r="R12" s="110"/>
      <c r="S12" s="110"/>
      <c r="T12" s="110"/>
      <c r="U12" s="110"/>
      <c r="V12" s="110"/>
      <c r="W12" s="110">
        <v>492503</v>
      </c>
      <c r="X12" s="110"/>
      <c r="Y12" s="110"/>
      <c r="Z12" s="110"/>
      <c r="AA12" s="110"/>
      <c r="AB12" s="110"/>
      <c r="AC12" s="110">
        <v>507789</v>
      </c>
      <c r="AD12" s="110"/>
      <c r="AE12" s="110"/>
      <c r="AF12" s="110"/>
      <c r="AG12" s="110"/>
      <c r="AH12" s="110"/>
    </row>
    <row r="13" spans="1:34" ht="16.5" customHeight="1">
      <c r="A13" s="180"/>
      <c r="B13" s="180"/>
      <c r="C13" s="180"/>
      <c r="D13" s="180"/>
      <c r="E13" s="180"/>
      <c r="F13" s="180"/>
      <c r="H13" s="13"/>
      <c r="J13" s="179" t="s">
        <v>129</v>
      </c>
      <c r="K13" s="179"/>
      <c r="L13" s="179"/>
      <c r="M13" s="179"/>
      <c r="N13" s="179"/>
      <c r="O13" s="179"/>
      <c r="P13" s="179"/>
      <c r="Q13" s="110">
        <v>307843</v>
      </c>
      <c r="R13" s="110"/>
      <c r="S13" s="110"/>
      <c r="T13" s="110"/>
      <c r="U13" s="110"/>
      <c r="V13" s="110"/>
      <c r="W13" s="110">
        <v>279164</v>
      </c>
      <c r="X13" s="110"/>
      <c r="Y13" s="110"/>
      <c r="Z13" s="110"/>
      <c r="AA13" s="110"/>
      <c r="AB13" s="110"/>
      <c r="AC13" s="110">
        <v>249239</v>
      </c>
      <c r="AD13" s="110"/>
      <c r="AE13" s="110"/>
      <c r="AF13" s="110"/>
      <c r="AG13" s="110"/>
      <c r="AH13" s="110"/>
    </row>
    <row r="14" spans="1:34" ht="16.5" customHeight="1">
      <c r="A14" s="180"/>
      <c r="B14" s="180"/>
      <c r="C14" s="180"/>
      <c r="D14" s="180"/>
      <c r="E14" s="180"/>
      <c r="F14" s="180"/>
      <c r="H14" s="13"/>
      <c r="J14" s="179" t="s">
        <v>130</v>
      </c>
      <c r="K14" s="179"/>
      <c r="L14" s="179"/>
      <c r="M14" s="179"/>
      <c r="N14" s="179"/>
      <c r="O14" s="179"/>
      <c r="P14" s="179"/>
      <c r="Q14" s="110">
        <v>56610</v>
      </c>
      <c r="R14" s="110"/>
      <c r="S14" s="110"/>
      <c r="T14" s="110"/>
      <c r="U14" s="110"/>
      <c r="V14" s="110"/>
      <c r="W14" s="110">
        <v>61736</v>
      </c>
      <c r="X14" s="110"/>
      <c r="Y14" s="110"/>
      <c r="Z14" s="110"/>
      <c r="AA14" s="110"/>
      <c r="AB14" s="110"/>
      <c r="AC14" s="110">
        <v>53362</v>
      </c>
      <c r="AD14" s="110"/>
      <c r="AE14" s="110"/>
      <c r="AF14" s="110"/>
      <c r="AG14" s="110"/>
      <c r="AH14" s="110"/>
    </row>
    <row r="15" spans="1:34" ht="16.5" customHeight="1">
      <c r="A15" s="180"/>
      <c r="B15" s="180"/>
      <c r="C15" s="180"/>
      <c r="D15" s="180"/>
      <c r="E15" s="180"/>
      <c r="F15" s="180"/>
      <c r="H15" s="13"/>
      <c r="J15" s="179" t="s">
        <v>131</v>
      </c>
      <c r="K15" s="179"/>
      <c r="L15" s="179"/>
      <c r="M15" s="179"/>
      <c r="N15" s="179"/>
      <c r="O15" s="179"/>
      <c r="P15" s="179"/>
      <c r="Q15" s="110">
        <v>11383228</v>
      </c>
      <c r="R15" s="110"/>
      <c r="S15" s="110"/>
      <c r="T15" s="110"/>
      <c r="U15" s="110"/>
      <c r="V15" s="110"/>
      <c r="W15" s="110">
        <v>10664946</v>
      </c>
      <c r="X15" s="110"/>
      <c r="Y15" s="110"/>
      <c r="Z15" s="110"/>
      <c r="AA15" s="110"/>
      <c r="AB15" s="110"/>
      <c r="AC15" s="110">
        <v>10241738</v>
      </c>
      <c r="AD15" s="110"/>
      <c r="AE15" s="110"/>
      <c r="AF15" s="110"/>
      <c r="AG15" s="110"/>
      <c r="AH15" s="110"/>
    </row>
    <row r="16" spans="1:34" ht="16.5" customHeight="1">
      <c r="A16" s="180"/>
      <c r="B16" s="180"/>
      <c r="C16" s="180"/>
      <c r="D16" s="180"/>
      <c r="E16" s="180"/>
      <c r="F16" s="180"/>
      <c r="H16" s="13"/>
      <c r="J16" s="179" t="s">
        <v>132</v>
      </c>
      <c r="K16" s="179"/>
      <c r="L16" s="179"/>
      <c r="M16" s="179"/>
      <c r="N16" s="179"/>
      <c r="O16" s="179"/>
      <c r="P16" s="179"/>
      <c r="Q16" s="110">
        <v>1912760</v>
      </c>
      <c r="R16" s="110"/>
      <c r="S16" s="110"/>
      <c r="T16" s="110"/>
      <c r="U16" s="110"/>
      <c r="V16" s="110"/>
      <c r="W16" s="110">
        <v>1847610</v>
      </c>
      <c r="X16" s="110"/>
      <c r="Y16" s="110"/>
      <c r="Z16" s="110"/>
      <c r="AA16" s="110"/>
      <c r="AB16" s="110"/>
      <c r="AC16" s="110">
        <v>1892965</v>
      </c>
      <c r="AD16" s="110"/>
      <c r="AE16" s="110"/>
      <c r="AF16" s="110"/>
      <c r="AG16" s="110"/>
      <c r="AH16" s="110"/>
    </row>
    <row r="17" spans="1:34" ht="16.5" customHeight="1">
      <c r="A17" s="180"/>
      <c r="B17" s="180"/>
      <c r="C17" s="180"/>
      <c r="D17" s="180"/>
      <c r="E17" s="180"/>
      <c r="F17" s="180"/>
      <c r="H17" s="13"/>
      <c r="J17" s="179" t="s">
        <v>133</v>
      </c>
      <c r="K17" s="179"/>
      <c r="L17" s="179"/>
      <c r="M17" s="179"/>
      <c r="N17" s="179"/>
      <c r="O17" s="179"/>
      <c r="P17" s="179"/>
      <c r="Q17" s="110">
        <v>341781</v>
      </c>
      <c r="R17" s="110"/>
      <c r="S17" s="110"/>
      <c r="T17" s="110"/>
      <c r="U17" s="110"/>
      <c r="V17" s="110"/>
      <c r="W17" s="110">
        <v>307624</v>
      </c>
      <c r="X17" s="110"/>
      <c r="Y17" s="110"/>
      <c r="Z17" s="110"/>
      <c r="AA17" s="110"/>
      <c r="AB17" s="110"/>
      <c r="AC17" s="110">
        <v>274389</v>
      </c>
      <c r="AD17" s="110"/>
      <c r="AE17" s="110"/>
      <c r="AF17" s="110"/>
      <c r="AG17" s="110"/>
      <c r="AH17" s="110"/>
    </row>
    <row r="18" spans="1:34" ht="16.5" customHeight="1">
      <c r="A18" s="180"/>
      <c r="B18" s="180"/>
      <c r="C18" s="180"/>
      <c r="D18" s="180"/>
      <c r="E18" s="180"/>
      <c r="F18" s="180"/>
      <c r="H18" s="13"/>
      <c r="J18" s="179" t="s">
        <v>134</v>
      </c>
      <c r="K18" s="179"/>
      <c r="L18" s="179"/>
      <c r="M18" s="179"/>
      <c r="N18" s="179"/>
      <c r="O18" s="179"/>
      <c r="P18" s="179"/>
      <c r="Q18" s="110">
        <v>2685433</v>
      </c>
      <c r="R18" s="110"/>
      <c r="S18" s="110"/>
      <c r="T18" s="110"/>
      <c r="U18" s="110"/>
      <c r="V18" s="110"/>
      <c r="W18" s="110">
        <v>2252272</v>
      </c>
      <c r="X18" s="110"/>
      <c r="Y18" s="110"/>
      <c r="Z18" s="110"/>
      <c r="AA18" s="110"/>
      <c r="AB18" s="110"/>
      <c r="AC18" s="110">
        <v>2155079</v>
      </c>
      <c r="AD18" s="110"/>
      <c r="AE18" s="110"/>
      <c r="AF18" s="110"/>
      <c r="AG18" s="110"/>
      <c r="AH18" s="110"/>
    </row>
    <row r="19" spans="1:34" ht="16.5" customHeight="1">
      <c r="A19" s="180"/>
      <c r="B19" s="180"/>
      <c r="C19" s="180"/>
      <c r="D19" s="180"/>
      <c r="E19" s="180"/>
      <c r="F19" s="180"/>
      <c r="H19" s="13"/>
      <c r="J19" s="179" t="s">
        <v>135</v>
      </c>
      <c r="K19" s="179"/>
      <c r="L19" s="179"/>
      <c r="M19" s="179"/>
      <c r="N19" s="179"/>
      <c r="O19" s="179"/>
      <c r="P19" s="179"/>
      <c r="Q19" s="110">
        <v>86100</v>
      </c>
      <c r="R19" s="110"/>
      <c r="S19" s="110"/>
      <c r="T19" s="110"/>
      <c r="U19" s="110"/>
      <c r="V19" s="110"/>
      <c r="W19" s="110">
        <v>80914</v>
      </c>
      <c r="X19" s="110"/>
      <c r="Y19" s="110"/>
      <c r="Z19" s="110"/>
      <c r="AA19" s="110"/>
      <c r="AB19" s="110"/>
      <c r="AC19" s="110">
        <v>75296</v>
      </c>
      <c r="AD19" s="110"/>
      <c r="AE19" s="110"/>
      <c r="AF19" s="110"/>
      <c r="AG19" s="110"/>
      <c r="AH19" s="110"/>
    </row>
    <row r="20" spans="1:34" ht="16.5" customHeight="1">
      <c r="A20" s="180"/>
      <c r="B20" s="180"/>
      <c r="C20" s="180"/>
      <c r="D20" s="180"/>
      <c r="E20" s="180"/>
      <c r="F20" s="180"/>
      <c r="H20" s="13"/>
      <c r="J20" s="198" t="s">
        <v>136</v>
      </c>
      <c r="K20" s="198"/>
      <c r="L20" s="198"/>
      <c r="M20" s="198"/>
      <c r="N20" s="198"/>
      <c r="O20" s="198"/>
      <c r="P20" s="198"/>
      <c r="Q20" s="110">
        <v>3242531</v>
      </c>
      <c r="R20" s="110"/>
      <c r="S20" s="110"/>
      <c r="T20" s="110"/>
      <c r="U20" s="110"/>
      <c r="V20" s="110"/>
      <c r="W20" s="110">
        <v>3165423</v>
      </c>
      <c r="X20" s="110"/>
      <c r="Y20" s="110"/>
      <c r="Z20" s="110"/>
      <c r="AA20" s="110"/>
      <c r="AB20" s="110"/>
      <c r="AC20" s="110">
        <v>3041285</v>
      </c>
      <c r="AD20" s="110"/>
      <c r="AE20" s="110"/>
      <c r="AF20" s="110"/>
      <c r="AG20" s="110"/>
      <c r="AH20" s="110"/>
    </row>
    <row r="21" spans="1:42" ht="16.5" customHeight="1">
      <c r="A21" s="180"/>
      <c r="B21" s="180"/>
      <c r="C21" s="180"/>
      <c r="D21" s="180"/>
      <c r="E21" s="180"/>
      <c r="F21" s="180"/>
      <c r="H21" s="13"/>
      <c r="J21" s="198" t="s">
        <v>137</v>
      </c>
      <c r="K21" s="198"/>
      <c r="L21" s="198"/>
      <c r="M21" s="198"/>
      <c r="N21" s="198"/>
      <c r="O21" s="198"/>
      <c r="P21" s="198"/>
      <c r="Q21" s="110">
        <v>670450</v>
      </c>
      <c r="R21" s="110"/>
      <c r="S21" s="110"/>
      <c r="T21" s="110"/>
      <c r="U21" s="110"/>
      <c r="V21" s="110"/>
      <c r="W21" s="110">
        <v>624809</v>
      </c>
      <c r="X21" s="110"/>
      <c r="Y21" s="110"/>
      <c r="Z21" s="110"/>
      <c r="AA21" s="110"/>
      <c r="AB21" s="110"/>
      <c r="AC21" s="110">
        <v>578249</v>
      </c>
      <c r="AD21" s="110"/>
      <c r="AE21" s="110"/>
      <c r="AF21" s="110"/>
      <c r="AG21" s="110"/>
      <c r="AH21" s="110"/>
      <c r="AI21" s="14"/>
      <c r="AJ21" s="14"/>
      <c r="AK21" s="16"/>
      <c r="AL21" s="16"/>
      <c r="AM21" s="16"/>
      <c r="AN21" s="16"/>
      <c r="AO21" s="16"/>
      <c r="AP21" s="16"/>
    </row>
    <row r="22" spans="1:34" ht="8.25" customHeight="1">
      <c r="A22" s="180"/>
      <c r="B22" s="180"/>
      <c r="C22" s="180"/>
      <c r="D22" s="180"/>
      <c r="E22" s="180"/>
      <c r="F22" s="180"/>
      <c r="H22" s="13"/>
      <c r="J22" s="179" t="s">
        <v>15</v>
      </c>
      <c r="K22" s="179"/>
      <c r="L22" s="179"/>
      <c r="M22" s="179"/>
      <c r="N22" s="179"/>
      <c r="O22" s="179"/>
      <c r="P22" s="179"/>
      <c r="Q22" s="110">
        <v>4249</v>
      </c>
      <c r="R22" s="110"/>
      <c r="S22" s="110"/>
      <c r="T22" s="110"/>
      <c r="U22" s="110"/>
      <c r="V22" s="110"/>
      <c r="W22" s="110" t="s">
        <v>239</v>
      </c>
      <c r="X22" s="110"/>
      <c r="Y22" s="110"/>
      <c r="Z22" s="110"/>
      <c r="AA22" s="110"/>
      <c r="AB22" s="110"/>
      <c r="AC22" s="110" t="s">
        <v>25</v>
      </c>
      <c r="AD22" s="110"/>
      <c r="AE22" s="110"/>
      <c r="AF22" s="110"/>
      <c r="AG22" s="110"/>
      <c r="AH22" s="110"/>
    </row>
    <row r="23" spans="8:34" ht="8.25" customHeight="1">
      <c r="H23" s="13"/>
      <c r="J23" s="179"/>
      <c r="K23" s="179"/>
      <c r="L23" s="179"/>
      <c r="M23" s="179"/>
      <c r="N23" s="179"/>
      <c r="O23" s="179"/>
      <c r="P23" s="17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</row>
    <row r="24" spans="8:34" ht="9" customHeight="1">
      <c r="H24" s="22"/>
      <c r="J24" s="179" t="s">
        <v>138</v>
      </c>
      <c r="K24" s="179"/>
      <c r="L24" s="179"/>
      <c r="M24" s="179"/>
      <c r="N24" s="179"/>
      <c r="O24" s="179"/>
      <c r="P24" s="179"/>
      <c r="Q24" s="110">
        <v>5725100</v>
      </c>
      <c r="R24" s="171"/>
      <c r="S24" s="171"/>
      <c r="T24" s="171"/>
      <c r="U24" s="171"/>
      <c r="V24" s="171"/>
      <c r="W24" s="110">
        <v>6980754</v>
      </c>
      <c r="X24" s="171"/>
      <c r="Y24" s="171"/>
      <c r="Z24" s="171"/>
      <c r="AA24" s="171"/>
      <c r="AB24" s="171"/>
      <c r="AC24" s="110">
        <v>8024171</v>
      </c>
      <c r="AD24" s="183"/>
      <c r="AE24" s="183"/>
      <c r="AF24" s="183"/>
      <c r="AG24" s="183"/>
      <c r="AH24" s="183"/>
    </row>
    <row r="25" spans="9:34" ht="8.25" customHeight="1">
      <c r="I25" s="51"/>
      <c r="J25" s="179"/>
      <c r="K25" s="179"/>
      <c r="L25" s="179"/>
      <c r="M25" s="179"/>
      <c r="N25" s="179"/>
      <c r="O25" s="179"/>
      <c r="P25" s="179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83"/>
      <c r="AD25" s="183"/>
      <c r="AE25" s="183"/>
      <c r="AF25" s="183"/>
      <c r="AG25" s="183"/>
      <c r="AH25" s="183"/>
    </row>
    <row r="26" spans="17:34" ht="16.5" customHeight="1"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</row>
    <row r="27" spans="9:34" ht="8.25" customHeight="1">
      <c r="I27" s="178" t="s">
        <v>4</v>
      </c>
      <c r="J27" s="178"/>
      <c r="K27" s="178"/>
      <c r="L27" s="178"/>
      <c r="M27" s="178"/>
      <c r="N27" s="178"/>
      <c r="O27" s="178"/>
      <c r="P27" s="54"/>
      <c r="Q27" s="127">
        <v>11872041</v>
      </c>
      <c r="R27" s="127"/>
      <c r="S27" s="127"/>
      <c r="T27" s="127"/>
      <c r="U27" s="127"/>
      <c r="V27" s="127"/>
      <c r="W27" s="127">
        <f>SUM(W29:AB35)</f>
        <v>11331379</v>
      </c>
      <c r="X27" s="127"/>
      <c r="Y27" s="127"/>
      <c r="Z27" s="127"/>
      <c r="AA27" s="127"/>
      <c r="AB27" s="127"/>
      <c r="AC27" s="127">
        <f>SUM(AC29:AH35)</f>
        <v>11021322</v>
      </c>
      <c r="AD27" s="127"/>
      <c r="AE27" s="127"/>
      <c r="AF27" s="127"/>
      <c r="AG27" s="127"/>
      <c r="AH27" s="127"/>
    </row>
    <row r="28" spans="1:34" ht="8.25" customHeight="1">
      <c r="A28" s="180" t="s">
        <v>139</v>
      </c>
      <c r="B28" s="180"/>
      <c r="C28" s="180"/>
      <c r="D28" s="180"/>
      <c r="E28" s="180"/>
      <c r="F28" s="180"/>
      <c r="H28" s="21"/>
      <c r="I28" s="178"/>
      <c r="J28" s="178"/>
      <c r="K28" s="178"/>
      <c r="L28" s="178"/>
      <c r="M28" s="178"/>
      <c r="N28" s="178"/>
      <c r="O28" s="178"/>
      <c r="P28" s="54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16.5" customHeight="1">
      <c r="A29" s="180"/>
      <c r="B29" s="180"/>
      <c r="C29" s="180"/>
      <c r="D29" s="180"/>
      <c r="E29" s="180"/>
      <c r="F29" s="180"/>
      <c r="H29" s="13"/>
      <c r="J29" s="179" t="s">
        <v>140</v>
      </c>
      <c r="K29" s="179"/>
      <c r="L29" s="179"/>
      <c r="M29" s="179"/>
      <c r="N29" s="179"/>
      <c r="O29" s="179"/>
      <c r="P29" s="179"/>
      <c r="Q29" s="110" t="s">
        <v>239</v>
      </c>
      <c r="R29" s="110"/>
      <c r="S29" s="110"/>
      <c r="T29" s="110"/>
      <c r="U29" s="110"/>
      <c r="V29" s="110"/>
      <c r="W29" s="110" t="s">
        <v>239</v>
      </c>
      <c r="X29" s="110"/>
      <c r="Y29" s="110"/>
      <c r="Z29" s="110"/>
      <c r="AA29" s="110"/>
      <c r="AB29" s="110"/>
      <c r="AC29" s="110" t="s">
        <v>25</v>
      </c>
      <c r="AD29" s="110"/>
      <c r="AE29" s="110"/>
      <c r="AF29" s="110"/>
      <c r="AG29" s="110"/>
      <c r="AH29" s="110"/>
    </row>
    <row r="30" spans="1:34" ht="16.5" customHeight="1">
      <c r="A30" s="180"/>
      <c r="B30" s="180"/>
      <c r="C30" s="180"/>
      <c r="D30" s="180"/>
      <c r="E30" s="180"/>
      <c r="F30" s="180"/>
      <c r="H30" s="13"/>
      <c r="J30" s="185" t="s">
        <v>141</v>
      </c>
      <c r="K30" s="185"/>
      <c r="L30" s="185"/>
      <c r="M30" s="185"/>
      <c r="N30" s="185"/>
      <c r="O30" s="185"/>
      <c r="P30" s="185"/>
      <c r="Q30" s="110" t="s">
        <v>239</v>
      </c>
      <c r="R30" s="110"/>
      <c r="S30" s="110"/>
      <c r="T30" s="110"/>
      <c r="U30" s="110"/>
      <c r="V30" s="110"/>
      <c r="W30" s="110" t="s">
        <v>239</v>
      </c>
      <c r="X30" s="110"/>
      <c r="Y30" s="110"/>
      <c r="Z30" s="110"/>
      <c r="AA30" s="110"/>
      <c r="AB30" s="110"/>
      <c r="AC30" s="110" t="s">
        <v>25</v>
      </c>
      <c r="AD30" s="110"/>
      <c r="AE30" s="110"/>
      <c r="AF30" s="110"/>
      <c r="AG30" s="110"/>
      <c r="AH30" s="110"/>
    </row>
    <row r="31" spans="1:34" ht="16.5" customHeight="1">
      <c r="A31" s="180"/>
      <c r="B31" s="180"/>
      <c r="C31" s="180"/>
      <c r="D31" s="180"/>
      <c r="E31" s="180"/>
      <c r="F31" s="180"/>
      <c r="H31" s="13"/>
      <c r="J31" s="198" t="s">
        <v>142</v>
      </c>
      <c r="K31" s="198"/>
      <c r="L31" s="198"/>
      <c r="M31" s="198"/>
      <c r="N31" s="198"/>
      <c r="O31" s="198"/>
      <c r="P31" s="198"/>
      <c r="Q31" s="110">
        <v>11195306</v>
      </c>
      <c r="R31" s="110"/>
      <c r="S31" s="110"/>
      <c r="T31" s="110"/>
      <c r="U31" s="110"/>
      <c r="V31" s="110"/>
      <c r="W31" s="110">
        <v>10818912</v>
      </c>
      <c r="X31" s="110"/>
      <c r="Y31" s="110"/>
      <c r="Z31" s="110"/>
      <c r="AA31" s="110"/>
      <c r="AB31" s="110"/>
      <c r="AC31" s="110">
        <v>10584926</v>
      </c>
      <c r="AD31" s="110"/>
      <c r="AE31" s="110"/>
      <c r="AF31" s="110"/>
      <c r="AG31" s="110"/>
      <c r="AH31" s="110"/>
    </row>
    <row r="32" spans="1:34" ht="16.5" customHeight="1">
      <c r="A32" s="180"/>
      <c r="B32" s="180"/>
      <c r="C32" s="180"/>
      <c r="D32" s="180"/>
      <c r="E32" s="180"/>
      <c r="F32" s="180"/>
      <c r="H32" s="13"/>
      <c r="J32" s="185" t="s">
        <v>143</v>
      </c>
      <c r="K32" s="185"/>
      <c r="L32" s="185"/>
      <c r="M32" s="185"/>
      <c r="N32" s="185"/>
      <c r="O32" s="185"/>
      <c r="P32" s="185"/>
      <c r="Q32" s="110">
        <v>92962</v>
      </c>
      <c r="R32" s="110"/>
      <c r="S32" s="110"/>
      <c r="T32" s="110"/>
      <c r="U32" s="110"/>
      <c r="V32" s="110"/>
      <c r="W32" s="110">
        <v>59350</v>
      </c>
      <c r="X32" s="110"/>
      <c r="Y32" s="110"/>
      <c r="Z32" s="110"/>
      <c r="AA32" s="110"/>
      <c r="AB32" s="110"/>
      <c r="AC32" s="110">
        <v>26090</v>
      </c>
      <c r="AD32" s="110"/>
      <c r="AE32" s="110"/>
      <c r="AF32" s="110"/>
      <c r="AG32" s="110"/>
      <c r="AH32" s="110"/>
    </row>
    <row r="33" spans="1:34" ht="16.5" customHeight="1">
      <c r="A33" s="180"/>
      <c r="B33" s="180"/>
      <c r="C33" s="180"/>
      <c r="D33" s="180"/>
      <c r="E33" s="180"/>
      <c r="F33" s="180"/>
      <c r="H33" s="13"/>
      <c r="J33" s="198" t="s">
        <v>144</v>
      </c>
      <c r="K33" s="198"/>
      <c r="L33" s="198"/>
      <c r="M33" s="198"/>
      <c r="N33" s="198"/>
      <c r="O33" s="198"/>
      <c r="P33" s="198"/>
      <c r="Q33" s="110">
        <v>150567</v>
      </c>
      <c r="R33" s="110"/>
      <c r="S33" s="110"/>
      <c r="T33" s="110"/>
      <c r="U33" s="110"/>
      <c r="V33" s="110"/>
      <c r="W33" s="110">
        <v>104233</v>
      </c>
      <c r="X33" s="110"/>
      <c r="Y33" s="110"/>
      <c r="Z33" s="110"/>
      <c r="AA33" s="110"/>
      <c r="AB33" s="110"/>
      <c r="AC33" s="110">
        <v>57900</v>
      </c>
      <c r="AD33" s="110"/>
      <c r="AE33" s="110"/>
      <c r="AF33" s="110"/>
      <c r="AG33" s="110"/>
      <c r="AH33" s="110"/>
    </row>
    <row r="34" spans="1:34" ht="8.25" customHeight="1">
      <c r="A34" s="180"/>
      <c r="B34" s="180"/>
      <c r="C34" s="180"/>
      <c r="D34" s="180"/>
      <c r="E34" s="180"/>
      <c r="F34" s="180"/>
      <c r="H34" s="22"/>
      <c r="J34" s="179" t="s">
        <v>145</v>
      </c>
      <c r="K34" s="179"/>
      <c r="L34" s="179"/>
      <c r="M34" s="179"/>
      <c r="N34" s="179"/>
      <c r="O34" s="179"/>
      <c r="P34" s="179"/>
      <c r="Q34" s="110">
        <v>433206</v>
      </c>
      <c r="R34" s="110"/>
      <c r="S34" s="110"/>
      <c r="T34" s="110"/>
      <c r="U34" s="110"/>
      <c r="V34" s="110"/>
      <c r="W34" s="110">
        <v>348884</v>
      </c>
      <c r="X34" s="110"/>
      <c r="Y34" s="110"/>
      <c r="Z34" s="110"/>
      <c r="AA34" s="110"/>
      <c r="AB34" s="110"/>
      <c r="AC34" s="110">
        <v>352406</v>
      </c>
      <c r="AD34" s="110"/>
      <c r="AE34" s="110"/>
      <c r="AF34" s="110"/>
      <c r="AG34" s="110"/>
      <c r="AH34" s="110"/>
    </row>
    <row r="35" spans="9:34" ht="8.25" customHeight="1">
      <c r="I35" s="51"/>
      <c r="J35" s="179"/>
      <c r="K35" s="179"/>
      <c r="L35" s="179"/>
      <c r="M35" s="179"/>
      <c r="N35" s="179"/>
      <c r="O35" s="179"/>
      <c r="P35" s="17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7:34" ht="16.5" customHeight="1"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4" ht="8.25" customHeight="1">
      <c r="A37" s="10"/>
      <c r="B37" s="10"/>
      <c r="C37" s="10"/>
      <c r="D37" s="10"/>
      <c r="E37" s="10"/>
      <c r="F37" s="10"/>
      <c r="G37" s="10"/>
      <c r="H37" s="10"/>
      <c r="I37" s="178" t="s">
        <v>4</v>
      </c>
      <c r="J37" s="178"/>
      <c r="K37" s="178"/>
      <c r="L37" s="178"/>
      <c r="M37" s="178"/>
      <c r="N37" s="178"/>
      <c r="O37" s="178"/>
      <c r="P37" s="53"/>
      <c r="Q37" s="129">
        <v>6333290</v>
      </c>
      <c r="R37" s="127"/>
      <c r="S37" s="127"/>
      <c r="T37" s="127"/>
      <c r="U37" s="127"/>
      <c r="V37" s="127"/>
      <c r="W37" s="127">
        <v>6046766</v>
      </c>
      <c r="X37" s="127"/>
      <c r="Y37" s="127"/>
      <c r="Z37" s="127"/>
      <c r="AA37" s="127"/>
      <c r="AB37" s="127"/>
      <c r="AC37" s="127">
        <f>SUM(AC39)</f>
        <v>5793440</v>
      </c>
      <c r="AD37" s="127"/>
      <c r="AE37" s="127"/>
      <c r="AF37" s="127"/>
      <c r="AG37" s="127"/>
      <c r="AH37" s="127"/>
    </row>
    <row r="38" spans="1:34" ht="8.25" customHeight="1">
      <c r="A38" s="177" t="s">
        <v>250</v>
      </c>
      <c r="B38" s="177"/>
      <c r="C38" s="177"/>
      <c r="D38" s="177"/>
      <c r="E38" s="177"/>
      <c r="F38" s="177"/>
      <c r="G38" s="10"/>
      <c r="H38" s="21"/>
      <c r="I38" s="178"/>
      <c r="J38" s="178"/>
      <c r="K38" s="178"/>
      <c r="L38" s="178"/>
      <c r="M38" s="178"/>
      <c r="N38" s="178"/>
      <c r="O38" s="178"/>
      <c r="P38" s="53"/>
      <c r="Q38" s="129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</row>
    <row r="39" spans="1:34" ht="8.25" customHeight="1">
      <c r="A39" s="177"/>
      <c r="B39" s="177"/>
      <c r="C39" s="177"/>
      <c r="D39" s="177"/>
      <c r="E39" s="177"/>
      <c r="F39" s="177"/>
      <c r="G39" s="10"/>
      <c r="H39" s="22"/>
      <c r="J39" s="108" t="s">
        <v>14</v>
      </c>
      <c r="K39" s="108"/>
      <c r="L39" s="108"/>
      <c r="M39" s="108"/>
      <c r="N39" s="108"/>
      <c r="O39" s="108"/>
      <c r="P39" s="108"/>
      <c r="Q39" s="111">
        <v>6333290</v>
      </c>
      <c r="R39" s="110"/>
      <c r="S39" s="110"/>
      <c r="T39" s="110"/>
      <c r="U39" s="110"/>
      <c r="V39" s="110"/>
      <c r="W39" s="110">
        <v>6046766</v>
      </c>
      <c r="X39" s="110"/>
      <c r="Y39" s="110"/>
      <c r="Z39" s="110"/>
      <c r="AA39" s="110"/>
      <c r="AB39" s="110"/>
      <c r="AC39" s="110">
        <v>5793440</v>
      </c>
      <c r="AD39" s="110"/>
      <c r="AE39" s="110"/>
      <c r="AF39" s="110"/>
      <c r="AG39" s="110"/>
      <c r="AH39" s="110"/>
    </row>
    <row r="40" spans="1:34" ht="8.25" customHeight="1" thickBot="1">
      <c r="A40" s="26"/>
      <c r="B40" s="26"/>
      <c r="C40" s="26"/>
      <c r="D40" s="26"/>
      <c r="E40" s="26"/>
      <c r="F40" s="26"/>
      <c r="G40" s="26"/>
      <c r="H40" s="26"/>
      <c r="I40" s="46"/>
      <c r="J40" s="174"/>
      <c r="K40" s="174"/>
      <c r="L40" s="174"/>
      <c r="M40" s="174"/>
      <c r="N40" s="174"/>
      <c r="O40" s="174"/>
      <c r="P40" s="174"/>
      <c r="Q40" s="176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</row>
    <row r="41" spans="1:34" ht="16.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R41" s="28"/>
      <c r="S41" s="28"/>
      <c r="T41" s="28"/>
      <c r="U41" s="28"/>
      <c r="V41" s="28"/>
      <c r="W41" s="18"/>
      <c r="X41" s="18"/>
      <c r="Y41" s="18"/>
      <c r="Z41" s="18"/>
      <c r="AA41" s="18"/>
      <c r="AB41" s="139" t="s">
        <v>244</v>
      </c>
      <c r="AC41" s="170"/>
      <c r="AD41" s="170"/>
      <c r="AE41" s="170"/>
      <c r="AF41" s="170"/>
      <c r="AG41" s="170"/>
      <c r="AH41" s="170"/>
    </row>
    <row r="42" spans="1:34" ht="16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R42" s="27"/>
      <c r="S42" s="27"/>
      <c r="T42" s="27"/>
      <c r="U42" s="27"/>
      <c r="V42" s="27"/>
      <c r="AD42" s="10"/>
      <c r="AE42" s="10"/>
      <c r="AF42" s="173" t="s">
        <v>6</v>
      </c>
      <c r="AG42" s="173"/>
      <c r="AH42" s="173"/>
    </row>
    <row r="43" spans="2:16" ht="19.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34" ht="16.5" customHeight="1">
      <c r="A44" s="116" t="s">
        <v>310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</row>
    <row r="45" spans="1:6" ht="16.5" customHeight="1" thickBot="1">
      <c r="A45" s="197" t="s">
        <v>26</v>
      </c>
      <c r="B45" s="197"/>
      <c r="C45" s="197"/>
      <c r="D45" s="197"/>
      <c r="E45" s="197"/>
      <c r="F45" s="197"/>
    </row>
    <row r="46" spans="1:34" ht="16.5" customHeight="1">
      <c r="A46" s="193" t="s">
        <v>243</v>
      </c>
      <c r="B46" s="193"/>
      <c r="C46" s="193"/>
      <c r="D46" s="193"/>
      <c r="E46" s="193"/>
      <c r="F46" s="193"/>
      <c r="G46" s="193"/>
      <c r="H46" s="154"/>
      <c r="I46" s="192" t="s">
        <v>27</v>
      </c>
      <c r="J46" s="193"/>
      <c r="K46" s="193"/>
      <c r="L46" s="193"/>
      <c r="M46" s="193"/>
      <c r="N46" s="154"/>
      <c r="O46" s="192" t="s">
        <v>28</v>
      </c>
      <c r="P46" s="193"/>
      <c r="Q46" s="193"/>
      <c r="R46" s="193"/>
      <c r="S46" s="193"/>
      <c r="T46" s="193"/>
      <c r="U46" s="154"/>
      <c r="V46" s="192" t="s">
        <v>29</v>
      </c>
      <c r="W46" s="193"/>
      <c r="X46" s="193"/>
      <c r="Y46" s="193"/>
      <c r="Z46" s="193"/>
      <c r="AA46" s="193"/>
      <c r="AB46" s="154"/>
      <c r="AC46" s="192" t="s">
        <v>30</v>
      </c>
      <c r="AD46" s="193"/>
      <c r="AE46" s="193"/>
      <c r="AF46" s="193"/>
      <c r="AG46" s="193"/>
      <c r="AH46" s="193"/>
    </row>
    <row r="47" spans="1:36" ht="16.5" customHeight="1">
      <c r="A47" s="213" t="s">
        <v>31</v>
      </c>
      <c r="B47" s="213"/>
      <c r="C47" s="213"/>
      <c r="D47" s="5" t="s">
        <v>32</v>
      </c>
      <c r="E47" s="6" t="s">
        <v>38</v>
      </c>
      <c r="F47" s="214" t="s">
        <v>253</v>
      </c>
      <c r="G47" s="214"/>
      <c r="H47" s="215"/>
      <c r="I47" s="111">
        <v>70</v>
      </c>
      <c r="J47" s="110"/>
      <c r="K47" s="110"/>
      <c r="L47" s="110"/>
      <c r="M47" s="110"/>
      <c r="N47" s="110"/>
      <c r="O47" s="110">
        <v>102095</v>
      </c>
      <c r="P47" s="110"/>
      <c r="Q47" s="110"/>
      <c r="R47" s="110"/>
      <c r="S47" s="110"/>
      <c r="T47" s="110"/>
      <c r="U47" s="110"/>
      <c r="V47" s="199">
        <v>14129423</v>
      </c>
      <c r="W47" s="199"/>
      <c r="X47" s="199"/>
      <c r="Y47" s="199"/>
      <c r="Z47" s="199"/>
      <c r="AA47" s="199"/>
      <c r="AB47" s="199"/>
      <c r="AC47" s="110">
        <v>14129423</v>
      </c>
      <c r="AD47" s="110"/>
      <c r="AE47" s="110"/>
      <c r="AF47" s="110"/>
      <c r="AG47" s="110"/>
      <c r="AH47" s="110"/>
      <c r="AI47" s="10"/>
      <c r="AJ47" s="10"/>
    </row>
    <row r="48" spans="1:36" ht="16.5" customHeight="1">
      <c r="A48" s="177"/>
      <c r="B48" s="177"/>
      <c r="C48" s="177"/>
      <c r="D48" s="5" t="s">
        <v>32</v>
      </c>
      <c r="E48" s="6" t="s">
        <v>271</v>
      </c>
      <c r="F48" s="114"/>
      <c r="G48" s="114"/>
      <c r="H48" s="114"/>
      <c r="I48" s="111">
        <v>40</v>
      </c>
      <c r="J48" s="110"/>
      <c r="K48" s="110"/>
      <c r="L48" s="110"/>
      <c r="M48" s="110"/>
      <c r="N48" s="110"/>
      <c r="O48" s="110">
        <v>56998</v>
      </c>
      <c r="P48" s="110"/>
      <c r="Q48" s="110"/>
      <c r="R48" s="110"/>
      <c r="S48" s="110"/>
      <c r="T48" s="110"/>
      <c r="U48" s="110"/>
      <c r="V48" s="199">
        <v>12185529</v>
      </c>
      <c r="W48" s="199"/>
      <c r="X48" s="199"/>
      <c r="Y48" s="199"/>
      <c r="Z48" s="199"/>
      <c r="AA48" s="199"/>
      <c r="AB48" s="199"/>
      <c r="AC48" s="110">
        <v>12185529</v>
      </c>
      <c r="AD48" s="110"/>
      <c r="AE48" s="110"/>
      <c r="AF48" s="110"/>
      <c r="AG48" s="110"/>
      <c r="AH48" s="110"/>
      <c r="AI48" s="10"/>
      <c r="AJ48" s="10"/>
    </row>
    <row r="49" spans="1:36" ht="16.5" customHeight="1">
      <c r="A49" s="208"/>
      <c r="B49" s="208"/>
      <c r="C49" s="208"/>
      <c r="D49" s="84" t="s">
        <v>32</v>
      </c>
      <c r="E49" s="85" t="s">
        <v>272</v>
      </c>
      <c r="F49" s="209"/>
      <c r="G49" s="209"/>
      <c r="H49" s="210"/>
      <c r="I49" s="206">
        <f>SUM(I51:N62)</f>
        <v>43</v>
      </c>
      <c r="J49" s="207"/>
      <c r="K49" s="207"/>
      <c r="L49" s="207"/>
      <c r="M49" s="207"/>
      <c r="N49" s="207"/>
      <c r="O49" s="207">
        <f>SUM(O51:S62)</f>
        <v>58904</v>
      </c>
      <c r="P49" s="207"/>
      <c r="Q49" s="207"/>
      <c r="R49" s="207"/>
      <c r="S49" s="207"/>
      <c r="T49" s="207"/>
      <c r="U49" s="207"/>
      <c r="V49" s="211">
        <f>SUM(V51:AB62)</f>
        <v>11356387</v>
      </c>
      <c r="W49" s="211"/>
      <c r="X49" s="211"/>
      <c r="Y49" s="211"/>
      <c r="Z49" s="211"/>
      <c r="AA49" s="211"/>
      <c r="AB49" s="211"/>
      <c r="AC49" s="207">
        <f>V49</f>
        <v>11356387</v>
      </c>
      <c r="AD49" s="207"/>
      <c r="AE49" s="207"/>
      <c r="AF49" s="207"/>
      <c r="AG49" s="207"/>
      <c r="AH49" s="207"/>
      <c r="AI49" s="10"/>
      <c r="AJ49" s="10"/>
    </row>
    <row r="50" spans="1:34" ht="16.5" customHeight="1">
      <c r="A50" s="10"/>
      <c r="B50" s="10"/>
      <c r="C50" s="10"/>
      <c r="D50" s="10"/>
      <c r="E50" s="10"/>
      <c r="F50" s="10"/>
      <c r="G50" s="10"/>
      <c r="H50" s="11"/>
      <c r="I50" s="65"/>
      <c r="J50" s="7"/>
      <c r="K50" s="7"/>
      <c r="L50" s="7"/>
      <c r="M50" s="7"/>
      <c r="N50" s="10"/>
      <c r="O50" s="7"/>
      <c r="P50" s="7"/>
      <c r="Q50" s="7"/>
      <c r="R50" s="7"/>
      <c r="S50" s="7"/>
      <c r="T50" s="10"/>
      <c r="U50" s="10"/>
      <c r="V50" s="114"/>
      <c r="W50" s="114"/>
      <c r="X50" s="114"/>
      <c r="Y50" s="114"/>
      <c r="Z50" s="114"/>
      <c r="AA50" s="114"/>
      <c r="AB50" s="114"/>
      <c r="AC50" s="10"/>
      <c r="AD50" s="7"/>
      <c r="AE50" s="7"/>
      <c r="AF50" s="7"/>
      <c r="AG50" s="7"/>
      <c r="AH50" s="7"/>
    </row>
    <row r="51" spans="1:34" ht="16.5" customHeight="1">
      <c r="A51" s="114" t="s">
        <v>254</v>
      </c>
      <c r="B51" s="114"/>
      <c r="C51" s="114"/>
      <c r="D51" s="5"/>
      <c r="E51" s="6" t="s">
        <v>35</v>
      </c>
      <c r="F51" s="10" t="s">
        <v>36</v>
      </c>
      <c r="G51" s="25"/>
      <c r="H51" s="83"/>
      <c r="I51" s="111" t="s">
        <v>273</v>
      </c>
      <c r="J51" s="110"/>
      <c r="K51" s="110"/>
      <c r="L51" s="110"/>
      <c r="M51" s="110"/>
      <c r="N51" s="110"/>
      <c r="O51" s="110" t="s">
        <v>273</v>
      </c>
      <c r="P51" s="110"/>
      <c r="Q51" s="110"/>
      <c r="R51" s="110"/>
      <c r="S51" s="110"/>
      <c r="T51" s="110"/>
      <c r="U51" s="110"/>
      <c r="V51" s="199" t="s">
        <v>273</v>
      </c>
      <c r="W51" s="199"/>
      <c r="X51" s="199"/>
      <c r="Y51" s="199"/>
      <c r="Z51" s="199"/>
      <c r="AA51" s="199"/>
      <c r="AB51" s="199"/>
      <c r="AC51" s="199" t="s">
        <v>273</v>
      </c>
      <c r="AD51" s="199"/>
      <c r="AE51" s="199"/>
      <c r="AF51" s="199"/>
      <c r="AG51" s="199"/>
      <c r="AH51" s="199"/>
    </row>
    <row r="52" spans="1:34" ht="16.5" customHeight="1">
      <c r="A52" s="10"/>
      <c r="B52" s="10"/>
      <c r="C52" s="10"/>
      <c r="D52" s="5"/>
      <c r="E52" s="6" t="s">
        <v>37</v>
      </c>
      <c r="F52" s="114"/>
      <c r="G52" s="114"/>
      <c r="H52" s="202"/>
      <c r="I52" s="111" t="s">
        <v>273</v>
      </c>
      <c r="J52" s="110"/>
      <c r="K52" s="110"/>
      <c r="L52" s="110"/>
      <c r="M52" s="110"/>
      <c r="N52" s="110"/>
      <c r="O52" s="110" t="s">
        <v>273</v>
      </c>
      <c r="P52" s="110"/>
      <c r="Q52" s="110"/>
      <c r="R52" s="110"/>
      <c r="S52" s="110"/>
      <c r="T52" s="110"/>
      <c r="U52" s="110"/>
      <c r="V52" s="199" t="s">
        <v>273</v>
      </c>
      <c r="W52" s="199"/>
      <c r="X52" s="199"/>
      <c r="Y52" s="199"/>
      <c r="Z52" s="199"/>
      <c r="AA52" s="199"/>
      <c r="AB52" s="199"/>
      <c r="AC52" s="199" t="s">
        <v>273</v>
      </c>
      <c r="AD52" s="199"/>
      <c r="AE52" s="199"/>
      <c r="AF52" s="199"/>
      <c r="AG52" s="199"/>
      <c r="AH52" s="199"/>
    </row>
    <row r="53" spans="1:34" ht="16.5" customHeight="1">
      <c r="A53" s="10"/>
      <c r="B53" s="10"/>
      <c r="C53" s="10"/>
      <c r="D53" s="5"/>
      <c r="E53" s="6" t="s">
        <v>38</v>
      </c>
      <c r="F53" s="114"/>
      <c r="G53" s="114"/>
      <c r="H53" s="202"/>
      <c r="I53" s="111" t="s">
        <v>273</v>
      </c>
      <c r="J53" s="110"/>
      <c r="K53" s="110"/>
      <c r="L53" s="110"/>
      <c r="M53" s="110"/>
      <c r="N53" s="110"/>
      <c r="O53" s="110" t="s">
        <v>273</v>
      </c>
      <c r="P53" s="110"/>
      <c r="Q53" s="110"/>
      <c r="R53" s="110"/>
      <c r="S53" s="110"/>
      <c r="T53" s="110"/>
      <c r="U53" s="110"/>
      <c r="V53" s="199" t="s">
        <v>273</v>
      </c>
      <c r="W53" s="199"/>
      <c r="X53" s="199"/>
      <c r="Y53" s="199"/>
      <c r="Z53" s="199"/>
      <c r="AA53" s="199"/>
      <c r="AB53" s="199"/>
      <c r="AC53" s="199" t="s">
        <v>273</v>
      </c>
      <c r="AD53" s="199"/>
      <c r="AE53" s="199"/>
      <c r="AF53" s="199"/>
      <c r="AG53" s="199"/>
      <c r="AH53" s="199"/>
    </row>
    <row r="54" spans="1:34" ht="16.5" customHeight="1">
      <c r="A54" s="10"/>
      <c r="B54" s="10"/>
      <c r="C54" s="10"/>
      <c r="D54" s="5"/>
      <c r="E54" s="6" t="s">
        <v>39</v>
      </c>
      <c r="F54" s="114"/>
      <c r="G54" s="114"/>
      <c r="H54" s="202"/>
      <c r="I54" s="111" t="s">
        <v>273</v>
      </c>
      <c r="J54" s="110"/>
      <c r="K54" s="110"/>
      <c r="L54" s="110"/>
      <c r="M54" s="110"/>
      <c r="N54" s="110"/>
      <c r="O54" s="110" t="s">
        <v>273</v>
      </c>
      <c r="P54" s="110"/>
      <c r="Q54" s="110"/>
      <c r="R54" s="110"/>
      <c r="S54" s="110"/>
      <c r="T54" s="110"/>
      <c r="U54" s="110"/>
      <c r="V54" s="199" t="s">
        <v>273</v>
      </c>
      <c r="W54" s="199"/>
      <c r="X54" s="199"/>
      <c r="Y54" s="199"/>
      <c r="Z54" s="199"/>
      <c r="AA54" s="199"/>
      <c r="AB54" s="199"/>
      <c r="AC54" s="199" t="s">
        <v>273</v>
      </c>
      <c r="AD54" s="199"/>
      <c r="AE54" s="199"/>
      <c r="AF54" s="199"/>
      <c r="AG54" s="199"/>
      <c r="AH54" s="199"/>
    </row>
    <row r="55" spans="1:34" ht="16.5" customHeight="1">
      <c r="A55" s="10"/>
      <c r="B55" s="10"/>
      <c r="C55" s="10"/>
      <c r="D55" s="5"/>
      <c r="E55" s="6" t="s">
        <v>40</v>
      </c>
      <c r="F55" s="114"/>
      <c r="G55" s="114"/>
      <c r="H55" s="202"/>
      <c r="I55" s="111" t="s">
        <v>273</v>
      </c>
      <c r="J55" s="110"/>
      <c r="K55" s="110"/>
      <c r="L55" s="110"/>
      <c r="M55" s="110"/>
      <c r="N55" s="110"/>
      <c r="O55" s="110" t="s">
        <v>273</v>
      </c>
      <c r="P55" s="110"/>
      <c r="Q55" s="110"/>
      <c r="R55" s="110"/>
      <c r="S55" s="110"/>
      <c r="T55" s="110"/>
      <c r="U55" s="110"/>
      <c r="V55" s="199" t="s">
        <v>273</v>
      </c>
      <c r="W55" s="199"/>
      <c r="X55" s="199"/>
      <c r="Y55" s="199"/>
      <c r="Z55" s="199"/>
      <c r="AA55" s="199"/>
      <c r="AB55" s="199"/>
      <c r="AC55" s="199" t="s">
        <v>273</v>
      </c>
      <c r="AD55" s="199"/>
      <c r="AE55" s="199"/>
      <c r="AF55" s="199"/>
      <c r="AG55" s="199"/>
      <c r="AH55" s="199"/>
    </row>
    <row r="56" spans="1:34" ht="16.5" customHeight="1">
      <c r="A56" s="10"/>
      <c r="B56" s="10"/>
      <c r="C56" s="10"/>
      <c r="D56" s="5"/>
      <c r="E56" s="6" t="s">
        <v>41</v>
      </c>
      <c r="F56" s="114"/>
      <c r="G56" s="114"/>
      <c r="H56" s="202"/>
      <c r="I56" s="111" t="s">
        <v>273</v>
      </c>
      <c r="J56" s="110"/>
      <c r="K56" s="110"/>
      <c r="L56" s="110"/>
      <c r="M56" s="110"/>
      <c r="N56" s="110"/>
      <c r="O56" s="110" t="s">
        <v>273</v>
      </c>
      <c r="P56" s="110"/>
      <c r="Q56" s="110"/>
      <c r="R56" s="110"/>
      <c r="S56" s="110"/>
      <c r="T56" s="110"/>
      <c r="U56" s="110"/>
      <c r="V56" s="199" t="s">
        <v>273</v>
      </c>
      <c r="W56" s="199"/>
      <c r="X56" s="199"/>
      <c r="Y56" s="199"/>
      <c r="Z56" s="199"/>
      <c r="AA56" s="199"/>
      <c r="AB56" s="199"/>
      <c r="AC56" s="199" t="s">
        <v>273</v>
      </c>
      <c r="AD56" s="199"/>
      <c r="AE56" s="199"/>
      <c r="AF56" s="199"/>
      <c r="AG56" s="199"/>
      <c r="AH56" s="199"/>
    </row>
    <row r="57" spans="1:34" ht="16.5" customHeight="1">
      <c r="A57" s="10"/>
      <c r="B57" s="10"/>
      <c r="C57" s="10"/>
      <c r="D57" s="5" t="s">
        <v>32</v>
      </c>
      <c r="E57" s="6" t="s">
        <v>33</v>
      </c>
      <c r="F57" s="114"/>
      <c r="G57" s="114"/>
      <c r="H57" s="202"/>
      <c r="I57" s="111" t="s">
        <v>273</v>
      </c>
      <c r="J57" s="110"/>
      <c r="K57" s="110"/>
      <c r="L57" s="110"/>
      <c r="M57" s="110"/>
      <c r="N57" s="110"/>
      <c r="O57" s="110" t="s">
        <v>273</v>
      </c>
      <c r="P57" s="110"/>
      <c r="Q57" s="110"/>
      <c r="R57" s="110"/>
      <c r="S57" s="110"/>
      <c r="T57" s="110"/>
      <c r="U57" s="110"/>
      <c r="V57" s="199" t="s">
        <v>273</v>
      </c>
      <c r="W57" s="199"/>
      <c r="X57" s="199"/>
      <c r="Y57" s="199"/>
      <c r="Z57" s="199"/>
      <c r="AA57" s="199"/>
      <c r="AB57" s="199"/>
      <c r="AC57" s="199" t="s">
        <v>273</v>
      </c>
      <c r="AD57" s="199"/>
      <c r="AE57" s="199"/>
      <c r="AF57" s="199"/>
      <c r="AG57" s="199"/>
      <c r="AH57" s="199"/>
    </row>
    <row r="58" spans="1:34" ht="16.5" customHeight="1">
      <c r="A58" s="10"/>
      <c r="B58" s="10"/>
      <c r="C58" s="10"/>
      <c r="D58" s="5" t="s">
        <v>32</v>
      </c>
      <c r="E58" s="6" t="s">
        <v>32</v>
      </c>
      <c r="F58" s="10"/>
      <c r="G58" s="110" t="s">
        <v>270</v>
      </c>
      <c r="H58" s="203"/>
      <c r="I58" s="111">
        <v>10</v>
      </c>
      <c r="J58" s="110"/>
      <c r="K58" s="110"/>
      <c r="L58" s="110"/>
      <c r="M58" s="110"/>
      <c r="N58" s="110"/>
      <c r="O58" s="110">
        <v>16523</v>
      </c>
      <c r="P58" s="110"/>
      <c r="Q58" s="110"/>
      <c r="R58" s="110"/>
      <c r="S58" s="110"/>
      <c r="T58" s="110"/>
      <c r="U58" s="110"/>
      <c r="V58" s="199">
        <v>8949335</v>
      </c>
      <c r="W58" s="199"/>
      <c r="X58" s="199"/>
      <c r="Y58" s="199"/>
      <c r="Z58" s="199"/>
      <c r="AA58" s="199"/>
      <c r="AB58" s="199"/>
      <c r="AC58" s="199">
        <v>8949335</v>
      </c>
      <c r="AD58" s="199"/>
      <c r="AE58" s="199"/>
      <c r="AF58" s="199"/>
      <c r="AG58" s="199"/>
      <c r="AH58" s="199"/>
    </row>
    <row r="59" spans="1:34" ht="16.5" customHeight="1">
      <c r="A59" s="10"/>
      <c r="B59" s="10"/>
      <c r="C59" s="10"/>
      <c r="D59" s="5" t="s">
        <v>32</v>
      </c>
      <c r="E59" s="6" t="s">
        <v>34</v>
      </c>
      <c r="F59" s="114"/>
      <c r="G59" s="114"/>
      <c r="H59" s="202"/>
      <c r="I59" s="111">
        <v>6</v>
      </c>
      <c r="J59" s="110"/>
      <c r="K59" s="110"/>
      <c r="L59" s="110"/>
      <c r="M59" s="110"/>
      <c r="N59" s="110"/>
      <c r="O59" s="110">
        <v>7400</v>
      </c>
      <c r="P59" s="110"/>
      <c r="Q59" s="110"/>
      <c r="R59" s="110"/>
      <c r="S59" s="110"/>
      <c r="T59" s="110"/>
      <c r="U59" s="110"/>
      <c r="V59" s="199">
        <v>446903</v>
      </c>
      <c r="W59" s="199"/>
      <c r="X59" s="199"/>
      <c r="Y59" s="199"/>
      <c r="Z59" s="199"/>
      <c r="AA59" s="199"/>
      <c r="AB59" s="199"/>
      <c r="AC59" s="199">
        <f>AC58+V59</f>
        <v>9396238</v>
      </c>
      <c r="AD59" s="199"/>
      <c r="AE59" s="199"/>
      <c r="AF59" s="199"/>
      <c r="AG59" s="199"/>
      <c r="AH59" s="199"/>
    </row>
    <row r="60" spans="1:34" ht="16.5" customHeight="1">
      <c r="A60" s="114" t="s">
        <v>269</v>
      </c>
      <c r="B60" s="114"/>
      <c r="C60" s="114"/>
      <c r="D60" s="5"/>
      <c r="E60" s="6" t="s">
        <v>32</v>
      </c>
      <c r="F60" s="10" t="s">
        <v>36</v>
      </c>
      <c r="G60" s="25"/>
      <c r="H60" s="83"/>
      <c r="I60" s="111">
        <v>12</v>
      </c>
      <c r="J60" s="110"/>
      <c r="K60" s="110"/>
      <c r="L60" s="110"/>
      <c r="M60" s="110"/>
      <c r="N60" s="110"/>
      <c r="O60" s="110">
        <v>18895</v>
      </c>
      <c r="P60" s="110"/>
      <c r="Q60" s="110"/>
      <c r="R60" s="110"/>
      <c r="S60" s="110"/>
      <c r="T60" s="110"/>
      <c r="U60" s="110"/>
      <c r="V60" s="199">
        <v>1181304</v>
      </c>
      <c r="W60" s="199"/>
      <c r="X60" s="199"/>
      <c r="Y60" s="199"/>
      <c r="Z60" s="199"/>
      <c r="AA60" s="199"/>
      <c r="AB60" s="199"/>
      <c r="AC60" s="199">
        <f>AC59+V60</f>
        <v>10577542</v>
      </c>
      <c r="AD60" s="199"/>
      <c r="AE60" s="199"/>
      <c r="AF60" s="199"/>
      <c r="AG60" s="199"/>
      <c r="AH60" s="199"/>
    </row>
    <row r="61" spans="1:34" ht="16.5" customHeight="1">
      <c r="A61" s="10"/>
      <c r="B61" s="10"/>
      <c r="C61" s="10"/>
      <c r="D61" s="5"/>
      <c r="E61" s="6" t="s">
        <v>34</v>
      </c>
      <c r="F61" s="114"/>
      <c r="G61" s="114"/>
      <c r="H61" s="202"/>
      <c r="I61" s="111">
        <v>12</v>
      </c>
      <c r="J61" s="110"/>
      <c r="K61" s="110"/>
      <c r="L61" s="110"/>
      <c r="M61" s="110"/>
      <c r="N61" s="110"/>
      <c r="O61" s="110">
        <v>13264</v>
      </c>
      <c r="P61" s="110"/>
      <c r="Q61" s="110"/>
      <c r="R61" s="110"/>
      <c r="S61" s="110"/>
      <c r="T61" s="110"/>
      <c r="U61" s="110"/>
      <c r="V61" s="199">
        <v>672917</v>
      </c>
      <c r="W61" s="199"/>
      <c r="X61" s="199"/>
      <c r="Y61" s="199"/>
      <c r="Z61" s="199"/>
      <c r="AA61" s="199"/>
      <c r="AB61" s="199"/>
      <c r="AC61" s="199">
        <f>AC60+V61</f>
        <v>11250459</v>
      </c>
      <c r="AD61" s="199"/>
      <c r="AE61" s="199"/>
      <c r="AF61" s="199"/>
      <c r="AG61" s="199"/>
      <c r="AH61" s="199"/>
    </row>
    <row r="62" spans="1:34" ht="16.5" customHeight="1" thickBot="1">
      <c r="A62" s="10"/>
      <c r="B62" s="10"/>
      <c r="C62" s="10"/>
      <c r="D62" s="23"/>
      <c r="E62" s="24" t="s">
        <v>42</v>
      </c>
      <c r="F62" s="200"/>
      <c r="G62" s="200"/>
      <c r="H62" s="201"/>
      <c r="I62" s="176">
        <v>3</v>
      </c>
      <c r="J62" s="145"/>
      <c r="K62" s="145"/>
      <c r="L62" s="145"/>
      <c r="M62" s="145"/>
      <c r="N62" s="145"/>
      <c r="O62" s="145">
        <v>2822</v>
      </c>
      <c r="P62" s="145"/>
      <c r="Q62" s="145"/>
      <c r="R62" s="145"/>
      <c r="S62" s="145"/>
      <c r="T62" s="145"/>
      <c r="U62" s="145"/>
      <c r="V62" s="204">
        <v>105928</v>
      </c>
      <c r="W62" s="204"/>
      <c r="X62" s="204"/>
      <c r="Y62" s="204"/>
      <c r="Z62" s="204"/>
      <c r="AA62" s="204"/>
      <c r="AB62" s="204"/>
      <c r="AC62" s="204">
        <f>AC61+V62</f>
        <v>11356387</v>
      </c>
      <c r="AD62" s="204"/>
      <c r="AE62" s="204"/>
      <c r="AF62" s="204"/>
      <c r="AG62" s="204"/>
      <c r="AH62" s="204"/>
    </row>
    <row r="63" spans="1:34" ht="16.5" customHeight="1">
      <c r="A63" s="69" t="s">
        <v>242</v>
      </c>
      <c r="B63" s="69"/>
      <c r="C63" s="69"/>
      <c r="D63" s="69"/>
      <c r="E63" s="62"/>
      <c r="F63" s="62"/>
      <c r="G63" s="62"/>
      <c r="H63" s="62"/>
      <c r="I63" s="62"/>
      <c r="J63" s="6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AB63" s="170" t="s">
        <v>43</v>
      </c>
      <c r="AC63" s="170"/>
      <c r="AD63" s="170"/>
      <c r="AE63" s="170"/>
      <c r="AF63" s="170"/>
      <c r="AG63" s="170"/>
      <c r="AH63" s="170"/>
    </row>
  </sheetData>
  <sheetProtection/>
  <mergeCells count="210">
    <mergeCell ref="A3:G5"/>
    <mergeCell ref="H3:P5"/>
    <mergeCell ref="A47:C47"/>
    <mergeCell ref="I46:N46"/>
    <mergeCell ref="F47:H47"/>
    <mergeCell ref="A38:F39"/>
    <mergeCell ref="I37:O38"/>
    <mergeCell ref="A28:F34"/>
    <mergeCell ref="J39:P40"/>
    <mergeCell ref="A44:AH44"/>
    <mergeCell ref="A60:C60"/>
    <mergeCell ref="V47:AB47"/>
    <mergeCell ref="V48:AB48"/>
    <mergeCell ref="V51:AB51"/>
    <mergeCell ref="V49:AB49"/>
    <mergeCell ref="I47:N47"/>
    <mergeCell ref="F52:H52"/>
    <mergeCell ref="A48:C48"/>
    <mergeCell ref="O52:U52"/>
    <mergeCell ref="I51:N51"/>
    <mergeCell ref="AC61:AH61"/>
    <mergeCell ref="AC62:AH62"/>
    <mergeCell ref="AC57:AH57"/>
    <mergeCell ref="AC58:AH58"/>
    <mergeCell ref="AC59:AH59"/>
    <mergeCell ref="AC60:AH60"/>
    <mergeCell ref="A51:C51"/>
    <mergeCell ref="AC56:AH56"/>
    <mergeCell ref="AC49:AH49"/>
    <mergeCell ref="AC51:AH51"/>
    <mergeCell ref="AC53:AH53"/>
    <mergeCell ref="AC52:AH52"/>
    <mergeCell ref="AC55:AH55"/>
    <mergeCell ref="A49:C49"/>
    <mergeCell ref="F49:H49"/>
    <mergeCell ref="W39:AB40"/>
    <mergeCell ref="O48:U48"/>
    <mergeCell ref="O49:U49"/>
    <mergeCell ref="AF42:AH42"/>
    <mergeCell ref="V46:AB46"/>
    <mergeCell ref="AC46:AH46"/>
    <mergeCell ref="O46:U46"/>
    <mergeCell ref="AC47:AH47"/>
    <mergeCell ref="AC48:AH48"/>
    <mergeCell ref="Q39:V40"/>
    <mergeCell ref="F48:H48"/>
    <mergeCell ref="I49:N49"/>
    <mergeCell ref="O47:U47"/>
    <mergeCell ref="A45:F45"/>
    <mergeCell ref="A46:H46"/>
    <mergeCell ref="W32:AB32"/>
    <mergeCell ref="W36:AB36"/>
    <mergeCell ref="W37:AB38"/>
    <mergeCell ref="W33:AB33"/>
    <mergeCell ref="Q33:V33"/>
    <mergeCell ref="Q36:V36"/>
    <mergeCell ref="Q32:V32"/>
    <mergeCell ref="I6:O7"/>
    <mergeCell ref="J8:P8"/>
    <mergeCell ref="W31:AB31"/>
    <mergeCell ref="Q31:V31"/>
    <mergeCell ref="W6:AB7"/>
    <mergeCell ref="W8:AB8"/>
    <mergeCell ref="Q6:V7"/>
    <mergeCell ref="Q13:V13"/>
    <mergeCell ref="J15:P15"/>
    <mergeCell ref="J9:P9"/>
    <mergeCell ref="W5:AB5"/>
    <mergeCell ref="W13:AB13"/>
    <mergeCell ref="Q14:V14"/>
    <mergeCell ref="W14:AB14"/>
    <mergeCell ref="W11:AB11"/>
    <mergeCell ref="Q12:V12"/>
    <mergeCell ref="W12:AB12"/>
    <mergeCell ref="Q5:V5"/>
    <mergeCell ref="W9:AB9"/>
    <mergeCell ref="AC8:AH8"/>
    <mergeCell ref="AC9:AH9"/>
    <mergeCell ref="AC10:AH10"/>
    <mergeCell ref="AC11:AH11"/>
    <mergeCell ref="Q11:V11"/>
    <mergeCell ref="Q8:V8"/>
    <mergeCell ref="Q15:V15"/>
    <mergeCell ref="W15:AB15"/>
    <mergeCell ref="Q29:V29"/>
    <mergeCell ref="W30:AB30"/>
    <mergeCell ref="Q22:V23"/>
    <mergeCell ref="W21:AB21"/>
    <mergeCell ref="Q21:V21"/>
    <mergeCell ref="W19:AB19"/>
    <mergeCell ref="Q26:V26"/>
    <mergeCell ref="Q19:V19"/>
    <mergeCell ref="Q20:V20"/>
    <mergeCell ref="W20:AB20"/>
    <mergeCell ref="AC22:AH23"/>
    <mergeCell ref="AC12:AH12"/>
    <mergeCell ref="AC13:AH13"/>
    <mergeCell ref="Q10:V10"/>
    <mergeCell ref="W10:AB10"/>
    <mergeCell ref="W22:AB23"/>
    <mergeCell ref="W17:AB17"/>
    <mergeCell ref="Q16:V16"/>
    <mergeCell ref="Q17:V17"/>
    <mergeCell ref="W16:AB16"/>
    <mergeCell ref="Q27:V28"/>
    <mergeCell ref="O53:U53"/>
    <mergeCell ref="O54:U54"/>
    <mergeCell ref="Q9:V9"/>
    <mergeCell ref="W27:AB28"/>
    <mergeCell ref="W26:AB26"/>
    <mergeCell ref="J13:P13"/>
    <mergeCell ref="J14:P14"/>
    <mergeCell ref="AC54:AH54"/>
    <mergeCell ref="AC27:AH28"/>
    <mergeCell ref="AC29:AH29"/>
    <mergeCell ref="AC19:AH19"/>
    <mergeCell ref="AC20:AH20"/>
    <mergeCell ref="AC21:AH21"/>
    <mergeCell ref="AC26:AH26"/>
    <mergeCell ref="AC34:AH35"/>
    <mergeCell ref="AC36:AH36"/>
    <mergeCell ref="AC37:AH38"/>
    <mergeCell ref="V56:AB56"/>
    <mergeCell ref="V57:AB57"/>
    <mergeCell ref="O56:U56"/>
    <mergeCell ref="O57:U57"/>
    <mergeCell ref="O55:U55"/>
    <mergeCell ref="W29:AB29"/>
    <mergeCell ref="Q30:V30"/>
    <mergeCell ref="W34:AB35"/>
    <mergeCell ref="Q34:V35"/>
    <mergeCell ref="J32:P32"/>
    <mergeCell ref="A1:AH1"/>
    <mergeCell ref="Q3:AH4"/>
    <mergeCell ref="AC5:AH5"/>
    <mergeCell ref="AC6:AH7"/>
    <mergeCell ref="A7:F22"/>
    <mergeCell ref="AC24:AH25"/>
    <mergeCell ref="Q18:V18"/>
    <mergeCell ref="W18:AB18"/>
    <mergeCell ref="W24:AB25"/>
    <mergeCell ref="Q24:V25"/>
    <mergeCell ref="AC14:AH14"/>
    <mergeCell ref="F59:H59"/>
    <mergeCell ref="F57:H57"/>
    <mergeCell ref="F56:H56"/>
    <mergeCell ref="AC15:AH15"/>
    <mergeCell ref="AC16:AH16"/>
    <mergeCell ref="AC17:AH17"/>
    <mergeCell ref="AC18:AH18"/>
    <mergeCell ref="F53:H53"/>
    <mergeCell ref="F55:H55"/>
    <mergeCell ref="AB63:AH63"/>
    <mergeCell ref="I56:N56"/>
    <mergeCell ref="I57:N57"/>
    <mergeCell ref="G58:H58"/>
    <mergeCell ref="O62:U62"/>
    <mergeCell ref="V61:AB61"/>
    <mergeCell ref="V62:AB62"/>
    <mergeCell ref="V58:AB58"/>
    <mergeCell ref="V60:AB60"/>
    <mergeCell ref="F61:H61"/>
    <mergeCell ref="F62:H62"/>
    <mergeCell ref="F54:H54"/>
    <mergeCell ref="V55:AB55"/>
    <mergeCell ref="Q37:V38"/>
    <mergeCell ref="I48:N48"/>
    <mergeCell ref="J11:P11"/>
    <mergeCell ref="O58:U58"/>
    <mergeCell ref="O59:U59"/>
    <mergeCell ref="O60:U60"/>
    <mergeCell ref="O61:U61"/>
    <mergeCell ref="AC30:AH30"/>
    <mergeCell ref="AC31:AH31"/>
    <mergeCell ref="AC32:AH32"/>
    <mergeCell ref="V50:AB50"/>
    <mergeCell ref="AC33:AH33"/>
    <mergeCell ref="J20:P20"/>
    <mergeCell ref="J34:P35"/>
    <mergeCell ref="J29:P29"/>
    <mergeCell ref="J30:P30"/>
    <mergeCell ref="J31:P31"/>
    <mergeCell ref="A2:E2"/>
    <mergeCell ref="AB41:AH41"/>
    <mergeCell ref="V59:AB59"/>
    <mergeCell ref="V52:AB52"/>
    <mergeCell ref="V53:AB53"/>
    <mergeCell ref="V54:AB54"/>
    <mergeCell ref="AC39:AH40"/>
    <mergeCell ref="J24:P25"/>
    <mergeCell ref="J10:P10"/>
    <mergeCell ref="J12:P12"/>
    <mergeCell ref="I60:N60"/>
    <mergeCell ref="J17:P17"/>
    <mergeCell ref="J18:P18"/>
    <mergeCell ref="J19:P19"/>
    <mergeCell ref="J16:P16"/>
    <mergeCell ref="J21:P21"/>
    <mergeCell ref="I27:O28"/>
    <mergeCell ref="O51:U51"/>
    <mergeCell ref="I61:N61"/>
    <mergeCell ref="J33:P33"/>
    <mergeCell ref="J22:P23"/>
    <mergeCell ref="I62:N62"/>
    <mergeCell ref="I52:N52"/>
    <mergeCell ref="I53:N53"/>
    <mergeCell ref="I54:N54"/>
    <mergeCell ref="I55:N55"/>
    <mergeCell ref="I58:N58"/>
    <mergeCell ref="I59:N5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12" customWidth="1"/>
    <col min="11" max="11" width="4.75390625" style="12" customWidth="1"/>
    <col min="12" max="32" width="3.625" style="12" customWidth="1"/>
    <col min="33" max="16384" width="3.625" style="29" customWidth="1"/>
  </cols>
  <sheetData>
    <row r="1" spans="1:32" ht="30" customHeight="1">
      <c r="A1" s="116" t="s">
        <v>311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27.75" customHeight="1">
      <c r="A2" s="116" t="s">
        <v>146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6" ht="21" customHeight="1" thickBot="1">
      <c r="A3" s="220" t="s">
        <v>10</v>
      </c>
      <c r="B3" s="221"/>
      <c r="C3" s="221"/>
      <c r="D3" s="221"/>
      <c r="E3" s="221"/>
      <c r="F3" s="221"/>
    </row>
    <row r="4" spans="1:32" ht="21" customHeight="1">
      <c r="A4" s="154" t="s">
        <v>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 t="s">
        <v>281</v>
      </c>
      <c r="M4" s="157"/>
      <c r="N4" s="157"/>
      <c r="O4" s="157"/>
      <c r="P4" s="157"/>
      <c r="Q4" s="157"/>
      <c r="R4" s="192"/>
      <c r="S4" s="157" t="s">
        <v>282</v>
      </c>
      <c r="T4" s="157"/>
      <c r="U4" s="157"/>
      <c r="V4" s="157"/>
      <c r="W4" s="157"/>
      <c r="X4" s="157"/>
      <c r="Y4" s="192"/>
      <c r="Z4" s="157" t="s">
        <v>283</v>
      </c>
      <c r="AA4" s="157"/>
      <c r="AB4" s="157"/>
      <c r="AC4" s="157"/>
      <c r="AD4" s="157"/>
      <c r="AE4" s="157"/>
      <c r="AF4" s="192"/>
    </row>
    <row r="5" spans="1:32" ht="21" customHeight="1">
      <c r="A5" s="21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7</v>
      </c>
      <c r="M5" s="146"/>
      <c r="N5" s="146"/>
      <c r="O5" s="146"/>
      <c r="P5" s="146" t="s">
        <v>8</v>
      </c>
      <c r="Q5" s="146"/>
      <c r="R5" s="194"/>
      <c r="S5" s="148" t="s">
        <v>7</v>
      </c>
      <c r="T5" s="148"/>
      <c r="U5" s="148"/>
      <c r="V5" s="148"/>
      <c r="W5" s="148" t="s">
        <v>8</v>
      </c>
      <c r="X5" s="148"/>
      <c r="Y5" s="222"/>
      <c r="Z5" s="146" t="s">
        <v>7</v>
      </c>
      <c r="AA5" s="146"/>
      <c r="AB5" s="146"/>
      <c r="AC5" s="146"/>
      <c r="AD5" s="146" t="s">
        <v>8</v>
      </c>
      <c r="AE5" s="146"/>
      <c r="AF5" s="194"/>
    </row>
    <row r="6" spans="1:32" s="32" customFormat="1" ht="21" customHeight="1">
      <c r="A6" s="205" t="s">
        <v>4</v>
      </c>
      <c r="B6" s="205"/>
      <c r="C6" s="205"/>
      <c r="D6" s="205"/>
      <c r="E6" s="205"/>
      <c r="F6" s="205"/>
      <c r="G6" s="205"/>
      <c r="H6" s="205"/>
      <c r="I6" s="205"/>
      <c r="J6" s="205"/>
      <c r="K6" s="50"/>
      <c r="L6" s="151">
        <f>L9+L28</f>
        <v>41146669</v>
      </c>
      <c r="M6" s="151"/>
      <c r="N6" s="151"/>
      <c r="O6" s="151"/>
      <c r="P6" s="216">
        <f>P9+P28</f>
        <v>100</v>
      </c>
      <c r="Q6" s="216"/>
      <c r="R6" s="216"/>
      <c r="S6" s="151">
        <f>SUM(S9,S28)</f>
        <v>38865939</v>
      </c>
      <c r="T6" s="151"/>
      <c r="U6" s="151"/>
      <c r="V6" s="151"/>
      <c r="W6" s="216">
        <f>W9+W28</f>
        <v>100.00000000000001</v>
      </c>
      <c r="X6" s="216"/>
      <c r="Y6" s="216"/>
      <c r="Z6" s="151">
        <f>SUM(Z9,Z28)</f>
        <v>40639598</v>
      </c>
      <c r="AA6" s="151"/>
      <c r="AB6" s="151"/>
      <c r="AC6" s="151"/>
      <c r="AD6" s="216">
        <f>AD9+AD28</f>
        <v>99.99999999999999</v>
      </c>
      <c r="AE6" s="216"/>
      <c r="AF6" s="216"/>
    </row>
    <row r="7" spans="1:32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78"/>
      <c r="L7" s="110"/>
      <c r="M7" s="110"/>
      <c r="N7" s="110"/>
      <c r="O7" s="110"/>
      <c r="P7" s="112"/>
      <c r="Q7" s="112"/>
      <c r="R7" s="112"/>
      <c r="S7" s="110"/>
      <c r="T7" s="110"/>
      <c r="U7" s="110"/>
      <c r="V7" s="110"/>
      <c r="W7" s="112"/>
      <c r="X7" s="112"/>
      <c r="Y7" s="112"/>
      <c r="Z7" s="110"/>
      <c r="AA7" s="110"/>
      <c r="AB7" s="110"/>
      <c r="AC7" s="110"/>
      <c r="AD7" s="112"/>
      <c r="AE7" s="112"/>
      <c r="AF7" s="112"/>
    </row>
    <row r="8" spans="1:32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110"/>
      <c r="M8" s="110"/>
      <c r="N8" s="110"/>
      <c r="O8" s="110"/>
      <c r="P8" s="112"/>
      <c r="Q8" s="112"/>
      <c r="R8" s="112"/>
      <c r="S8" s="110"/>
      <c r="T8" s="110"/>
      <c r="U8" s="110"/>
      <c r="V8" s="110"/>
      <c r="W8" s="112"/>
      <c r="X8" s="112"/>
      <c r="Y8" s="112"/>
      <c r="Z8" s="110"/>
      <c r="AA8" s="110"/>
      <c r="AB8" s="110"/>
      <c r="AC8" s="110"/>
      <c r="AD8" s="112"/>
      <c r="AE8" s="112"/>
      <c r="AF8" s="112"/>
    </row>
    <row r="9" spans="1:32" s="32" customFormat="1" ht="21" customHeight="1">
      <c r="A9" s="17"/>
      <c r="B9" s="217" t="s">
        <v>147</v>
      </c>
      <c r="C9" s="217"/>
      <c r="D9" s="217"/>
      <c r="E9" s="217"/>
      <c r="F9" s="217"/>
      <c r="G9" s="217"/>
      <c r="H9" s="217"/>
      <c r="I9" s="217"/>
      <c r="J9" s="217"/>
      <c r="K9" s="218"/>
      <c r="L9" s="219">
        <f>SUM(L11:O25)</f>
        <v>17243894</v>
      </c>
      <c r="M9" s="219"/>
      <c r="N9" s="219"/>
      <c r="O9" s="219"/>
      <c r="P9" s="223">
        <f>SUM(P11,P13,P15,P17,P19,P21,P23,P25,P27,P29,P31,P33,P35,P37,P39,P41)</f>
        <v>41.900000000000006</v>
      </c>
      <c r="Q9" s="223"/>
      <c r="R9" s="223"/>
      <c r="S9" s="219">
        <f>SUM(S11:V25)</f>
        <v>17394962</v>
      </c>
      <c r="T9" s="219"/>
      <c r="U9" s="219"/>
      <c r="V9" s="219"/>
      <c r="W9" s="223">
        <f>SUM(W11,W13,W15,W17,W19,W21,W23,W25,W27,W29,W31,W33,W35,W37,W39,W41)</f>
        <v>44.70000000000001</v>
      </c>
      <c r="X9" s="223"/>
      <c r="Y9" s="223"/>
      <c r="Z9" s="219">
        <f>SUM(Z11:AC25)</f>
        <v>18271386</v>
      </c>
      <c r="AA9" s="219"/>
      <c r="AB9" s="219"/>
      <c r="AC9" s="219"/>
      <c r="AD9" s="223">
        <f>AD11+AD13+AD15+AD17+AD19+AD21+AD23+AD25</f>
        <v>44.99999999999999</v>
      </c>
      <c r="AE9" s="223"/>
      <c r="AF9" s="223"/>
    </row>
    <row r="10" spans="1:32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78"/>
      <c r="L10" s="110"/>
      <c r="M10" s="110"/>
      <c r="N10" s="110"/>
      <c r="O10" s="110"/>
      <c r="P10" s="112"/>
      <c r="Q10" s="112"/>
      <c r="R10" s="112"/>
      <c r="S10" s="110"/>
      <c r="T10" s="110"/>
      <c r="U10" s="110"/>
      <c r="V10" s="110"/>
      <c r="W10" s="112"/>
      <c r="X10" s="112"/>
      <c r="Y10" s="112"/>
      <c r="Z10" s="110"/>
      <c r="AA10" s="110"/>
      <c r="AB10" s="110"/>
      <c r="AC10" s="110"/>
      <c r="AD10" s="112"/>
      <c r="AE10" s="112"/>
      <c r="AF10" s="112"/>
    </row>
    <row r="11" spans="1:32" ht="21" customHeight="1">
      <c r="A11" s="10"/>
      <c r="C11" s="108" t="s">
        <v>89</v>
      </c>
      <c r="D11" s="108"/>
      <c r="E11" s="108"/>
      <c r="F11" s="108"/>
      <c r="G11" s="108"/>
      <c r="H11" s="108"/>
      <c r="I11" s="108"/>
      <c r="J11" s="108"/>
      <c r="K11" s="144"/>
      <c r="L11" s="110">
        <v>13806862</v>
      </c>
      <c r="M11" s="110"/>
      <c r="N11" s="110"/>
      <c r="O11" s="110"/>
      <c r="P11" s="112">
        <f>ROUND(L11/L$6*100,1)</f>
        <v>33.6</v>
      </c>
      <c r="Q11" s="112" t="e">
        <f>ROUND(P11/P$8*100,1)</f>
        <v>#DIV/0!</v>
      </c>
      <c r="R11" s="112" t="e">
        <f>ROUND(Q11/Q$8*100,1)</f>
        <v>#DIV/0!</v>
      </c>
      <c r="S11" s="110">
        <v>13969194</v>
      </c>
      <c r="T11" s="110"/>
      <c r="U11" s="110"/>
      <c r="V11" s="110"/>
      <c r="W11" s="112">
        <f>ROUND(S11/S$6*100,1)</f>
        <v>35.9</v>
      </c>
      <c r="X11" s="112" t="e">
        <f>ROUND(W11/W$8*100,1)</f>
        <v>#DIV/0!</v>
      </c>
      <c r="Y11" s="112" t="e">
        <f>ROUND(X11/X$8*100,1)</f>
        <v>#DIV/0!</v>
      </c>
      <c r="Z11" s="110">
        <v>13770697</v>
      </c>
      <c r="AA11" s="110"/>
      <c r="AB11" s="110"/>
      <c r="AC11" s="110"/>
      <c r="AD11" s="112">
        <f>ROUND(Z11/Z$6*100,1)</f>
        <v>33.9</v>
      </c>
      <c r="AE11" s="112" t="e">
        <f>ROUND(AD11/AD$8*100,1)</f>
        <v>#DIV/0!</v>
      </c>
      <c r="AF11" s="112" t="e">
        <f>ROUND(AE11/AE$8*100,1)</f>
        <v>#DIV/0!</v>
      </c>
    </row>
    <row r="12" spans="1:32" ht="15" customHeight="1">
      <c r="A12" s="10"/>
      <c r="C12" s="80"/>
      <c r="D12" s="80"/>
      <c r="E12" s="80"/>
      <c r="F12" s="80"/>
      <c r="G12" s="80"/>
      <c r="H12" s="80"/>
      <c r="I12" s="80"/>
      <c r="J12" s="80"/>
      <c r="K12" s="81"/>
      <c r="L12" s="110"/>
      <c r="M12" s="110"/>
      <c r="N12" s="110"/>
      <c r="O12" s="110"/>
      <c r="P12" s="112"/>
      <c r="Q12" s="112"/>
      <c r="R12" s="112"/>
      <c r="S12" s="110"/>
      <c r="T12" s="110"/>
      <c r="U12" s="110"/>
      <c r="V12" s="110"/>
      <c r="W12" s="112"/>
      <c r="X12" s="112"/>
      <c r="Y12" s="112"/>
      <c r="Z12" s="110"/>
      <c r="AA12" s="110"/>
      <c r="AB12" s="110"/>
      <c r="AC12" s="110"/>
      <c r="AD12" s="112"/>
      <c r="AE12" s="112"/>
      <c r="AF12" s="112"/>
    </row>
    <row r="13" spans="1:32" ht="21" customHeight="1">
      <c r="A13" s="10"/>
      <c r="C13" s="108" t="s">
        <v>100</v>
      </c>
      <c r="D13" s="108"/>
      <c r="E13" s="108"/>
      <c r="F13" s="108"/>
      <c r="G13" s="108"/>
      <c r="H13" s="108"/>
      <c r="I13" s="108"/>
      <c r="J13" s="108"/>
      <c r="K13" s="144"/>
      <c r="L13" s="110">
        <v>414370</v>
      </c>
      <c r="M13" s="110"/>
      <c r="N13" s="110"/>
      <c r="O13" s="110"/>
      <c r="P13" s="112">
        <f>ROUND(L13/L$6*100,1)</f>
        <v>1</v>
      </c>
      <c r="Q13" s="112" t="e">
        <f>ROUND(P13/P$8*100,1)</f>
        <v>#DIV/0!</v>
      </c>
      <c r="R13" s="112" t="e">
        <f>ROUND(Q13/Q$8*100,1)</f>
        <v>#DIV/0!</v>
      </c>
      <c r="S13" s="110">
        <v>455321</v>
      </c>
      <c r="T13" s="110"/>
      <c r="U13" s="110"/>
      <c r="V13" s="110"/>
      <c r="W13" s="112">
        <f>ROUND(S13/S$6*100,1)</f>
        <v>1.2</v>
      </c>
      <c r="X13" s="112" t="e">
        <f>ROUND(W13/W$8*100,1)</f>
        <v>#DIV/0!</v>
      </c>
      <c r="Y13" s="112" t="e">
        <f>ROUND(X13/X$8*100,1)</f>
        <v>#DIV/0!</v>
      </c>
      <c r="Z13" s="110">
        <v>461303</v>
      </c>
      <c r="AA13" s="110"/>
      <c r="AB13" s="110"/>
      <c r="AC13" s="110"/>
      <c r="AD13" s="112">
        <f>ROUND(Z13/Z$6*100,1)</f>
        <v>1.1</v>
      </c>
      <c r="AE13" s="112" t="e">
        <f>ROUND(AD13/AD$8*100,1)</f>
        <v>#DIV/0!</v>
      </c>
      <c r="AF13" s="112" t="e">
        <f>ROUND(AE13/AE$8*100,1)</f>
        <v>#DIV/0!</v>
      </c>
    </row>
    <row r="14" spans="1:32" ht="15" customHeight="1">
      <c r="A14" s="10"/>
      <c r="C14" s="80"/>
      <c r="D14" s="80"/>
      <c r="E14" s="80"/>
      <c r="F14" s="80"/>
      <c r="G14" s="80"/>
      <c r="H14" s="80"/>
      <c r="I14" s="80"/>
      <c r="J14" s="80"/>
      <c r="K14" s="81"/>
      <c r="L14" s="110"/>
      <c r="M14" s="110"/>
      <c r="N14" s="110"/>
      <c r="O14" s="110"/>
      <c r="P14" s="112"/>
      <c r="Q14" s="112"/>
      <c r="R14" s="112"/>
      <c r="S14" s="110"/>
      <c r="T14" s="110"/>
      <c r="U14" s="110"/>
      <c r="V14" s="110"/>
      <c r="W14" s="112"/>
      <c r="X14" s="112"/>
      <c r="Y14" s="112"/>
      <c r="Z14" s="110"/>
      <c r="AA14" s="110"/>
      <c r="AB14" s="110"/>
      <c r="AC14" s="110"/>
      <c r="AD14" s="112"/>
      <c r="AE14" s="112"/>
      <c r="AF14" s="112"/>
    </row>
    <row r="15" spans="1:32" ht="21" customHeight="1">
      <c r="A15" s="10"/>
      <c r="C15" s="108" t="s">
        <v>101</v>
      </c>
      <c r="D15" s="108"/>
      <c r="E15" s="108"/>
      <c r="F15" s="108"/>
      <c r="G15" s="108"/>
      <c r="H15" s="108"/>
      <c r="I15" s="108"/>
      <c r="J15" s="108"/>
      <c r="K15" s="144"/>
      <c r="L15" s="110">
        <v>1040769</v>
      </c>
      <c r="M15" s="110"/>
      <c r="N15" s="110"/>
      <c r="O15" s="110"/>
      <c r="P15" s="112">
        <f>ROUND(L15/L$6*100,1)</f>
        <v>2.5</v>
      </c>
      <c r="Q15" s="112" t="e">
        <f>ROUND(P15/P$8*100,1)</f>
        <v>#DIV/0!</v>
      </c>
      <c r="R15" s="112" t="e">
        <f>ROUND(Q15/Q$8*100,1)</f>
        <v>#DIV/0!</v>
      </c>
      <c r="S15" s="110">
        <v>1032339</v>
      </c>
      <c r="T15" s="110"/>
      <c r="U15" s="110"/>
      <c r="V15" s="110"/>
      <c r="W15" s="112">
        <f>ROUND(S15/S$6*100,1)</f>
        <v>2.7</v>
      </c>
      <c r="X15" s="112" t="e">
        <f>ROUND(W15/W$8*100,1)</f>
        <v>#DIV/0!</v>
      </c>
      <c r="Y15" s="112" t="e">
        <f>ROUND(X15/X$8*100,1)</f>
        <v>#DIV/0!</v>
      </c>
      <c r="Z15" s="110">
        <v>937018</v>
      </c>
      <c r="AA15" s="110"/>
      <c r="AB15" s="110"/>
      <c r="AC15" s="110"/>
      <c r="AD15" s="112">
        <f>ROUND(Z15/Z$6*100,1)</f>
        <v>2.3</v>
      </c>
      <c r="AE15" s="112" t="e">
        <f>ROUND(AD15/AD$8*100,1)</f>
        <v>#DIV/0!</v>
      </c>
      <c r="AF15" s="112" t="e">
        <f>ROUND(AE15/AE$8*100,1)</f>
        <v>#DIV/0!</v>
      </c>
    </row>
    <row r="16" spans="1:32" ht="15" customHeight="1">
      <c r="A16" s="10"/>
      <c r="C16" s="80"/>
      <c r="D16" s="80"/>
      <c r="E16" s="80"/>
      <c r="F16" s="80"/>
      <c r="G16" s="80"/>
      <c r="H16" s="80"/>
      <c r="I16" s="80"/>
      <c r="J16" s="80"/>
      <c r="K16" s="81"/>
      <c r="L16" s="110"/>
      <c r="M16" s="110"/>
      <c r="N16" s="110"/>
      <c r="O16" s="110"/>
      <c r="P16" s="112"/>
      <c r="Q16" s="112"/>
      <c r="R16" s="112"/>
      <c r="S16" s="110"/>
      <c r="T16" s="110"/>
      <c r="U16" s="110"/>
      <c r="V16" s="110"/>
      <c r="W16" s="112"/>
      <c r="X16" s="112"/>
      <c r="Y16" s="112"/>
      <c r="Z16" s="110"/>
      <c r="AA16" s="110"/>
      <c r="AB16" s="110"/>
      <c r="AC16" s="110"/>
      <c r="AD16" s="112"/>
      <c r="AE16" s="112"/>
      <c r="AF16" s="112"/>
    </row>
    <row r="17" spans="1:32" ht="21" customHeight="1">
      <c r="A17" s="10"/>
      <c r="C17" s="108" t="s">
        <v>104</v>
      </c>
      <c r="D17" s="108"/>
      <c r="E17" s="108"/>
      <c r="F17" s="108"/>
      <c r="G17" s="108"/>
      <c r="H17" s="108"/>
      <c r="I17" s="108"/>
      <c r="J17" s="108"/>
      <c r="K17" s="144"/>
      <c r="L17" s="110">
        <v>192176</v>
      </c>
      <c r="M17" s="110"/>
      <c r="N17" s="110"/>
      <c r="O17" s="110"/>
      <c r="P17" s="112">
        <f>ROUND(L17/L$6*100,1)</f>
        <v>0.5</v>
      </c>
      <c r="Q17" s="112" t="e">
        <f>ROUND(P17/P$8*100,1)</f>
        <v>#DIV/0!</v>
      </c>
      <c r="R17" s="112" t="e">
        <f>ROUND(Q17/Q$8*100,1)</f>
        <v>#DIV/0!</v>
      </c>
      <c r="S17" s="110">
        <v>248550</v>
      </c>
      <c r="T17" s="110"/>
      <c r="U17" s="110"/>
      <c r="V17" s="110"/>
      <c r="W17" s="112">
        <f>ROUND(S17/S$6*100,1)</f>
        <v>0.6</v>
      </c>
      <c r="X17" s="112" t="e">
        <f>ROUND(W17/W$8*100,1)</f>
        <v>#DIV/0!</v>
      </c>
      <c r="Y17" s="112" t="e">
        <f>ROUND(X17/X$8*100,1)</f>
        <v>#DIV/0!</v>
      </c>
      <c r="Z17" s="110">
        <v>267516</v>
      </c>
      <c r="AA17" s="110"/>
      <c r="AB17" s="110"/>
      <c r="AC17" s="110"/>
      <c r="AD17" s="112">
        <f>ROUND(Z17/Z$6*100,1)</f>
        <v>0.7</v>
      </c>
      <c r="AE17" s="112" t="e">
        <f>ROUND(AD17/AD$8*100,1)</f>
        <v>#DIV/0!</v>
      </c>
      <c r="AF17" s="112" t="e">
        <f>ROUND(AE17/AE$8*100,1)</f>
        <v>#DIV/0!</v>
      </c>
    </row>
    <row r="18" spans="1:32" ht="15" customHeight="1">
      <c r="A18" s="10"/>
      <c r="C18" s="80"/>
      <c r="D18" s="80"/>
      <c r="E18" s="80"/>
      <c r="F18" s="80"/>
      <c r="G18" s="80"/>
      <c r="H18" s="80"/>
      <c r="I18" s="80"/>
      <c r="J18" s="80"/>
      <c r="K18" s="81"/>
      <c r="L18" s="110"/>
      <c r="M18" s="110"/>
      <c r="N18" s="110"/>
      <c r="O18" s="110"/>
      <c r="P18" s="112"/>
      <c r="Q18" s="112"/>
      <c r="R18" s="112"/>
      <c r="S18" s="110"/>
      <c r="T18" s="110"/>
      <c r="U18" s="110"/>
      <c r="V18" s="110"/>
      <c r="W18" s="112"/>
      <c r="X18" s="112"/>
      <c r="Y18" s="112"/>
      <c r="Z18" s="110"/>
      <c r="AA18" s="110"/>
      <c r="AB18" s="110"/>
      <c r="AC18" s="110"/>
      <c r="AD18" s="112"/>
      <c r="AE18" s="112"/>
      <c r="AF18" s="112"/>
    </row>
    <row r="19" spans="1:32" ht="21" customHeight="1">
      <c r="A19" s="10"/>
      <c r="C19" s="108" t="s">
        <v>11</v>
      </c>
      <c r="D19" s="108"/>
      <c r="E19" s="108"/>
      <c r="F19" s="108"/>
      <c r="G19" s="108"/>
      <c r="H19" s="108"/>
      <c r="I19" s="108"/>
      <c r="J19" s="108"/>
      <c r="K19" s="144"/>
      <c r="L19" s="110">
        <v>71674</v>
      </c>
      <c r="M19" s="110"/>
      <c r="N19" s="110"/>
      <c r="O19" s="110"/>
      <c r="P19" s="112">
        <f>ROUND(L19/L$6*100,1)</f>
        <v>0.2</v>
      </c>
      <c r="Q19" s="112" t="e">
        <f>ROUND(P19/P$8*100,1)</f>
        <v>#DIV/0!</v>
      </c>
      <c r="R19" s="112" t="e">
        <f>ROUND(Q19/Q$8*100,1)</f>
        <v>#DIV/0!</v>
      </c>
      <c r="S19" s="110">
        <v>1261</v>
      </c>
      <c r="T19" s="110"/>
      <c r="U19" s="110"/>
      <c r="V19" s="110"/>
      <c r="W19" s="112">
        <v>0</v>
      </c>
      <c r="X19" s="112" t="e">
        <f>ROUND(W19/W$8*100,1)</f>
        <v>#DIV/0!</v>
      </c>
      <c r="Y19" s="112" t="e">
        <f>ROUND(X19/X$8*100,1)</f>
        <v>#DIV/0!</v>
      </c>
      <c r="Z19" s="110">
        <v>772463</v>
      </c>
      <c r="AA19" s="110"/>
      <c r="AB19" s="110"/>
      <c r="AC19" s="110"/>
      <c r="AD19" s="112">
        <f>ROUND(Z19/Z$6*100,1)</f>
        <v>1.9</v>
      </c>
      <c r="AE19" s="112" t="e">
        <f>ROUND(AD19/AD$8*100,1)</f>
        <v>#DIV/0!</v>
      </c>
      <c r="AF19" s="112" t="e">
        <f>ROUND(AE19/AE$8*100,1)</f>
        <v>#DIV/0!</v>
      </c>
    </row>
    <row r="20" spans="1:32" ht="15" customHeight="1">
      <c r="A20" s="10"/>
      <c r="C20" s="80"/>
      <c r="D20" s="80"/>
      <c r="E20" s="80"/>
      <c r="F20" s="80"/>
      <c r="G20" s="80"/>
      <c r="H20" s="80"/>
      <c r="I20" s="80"/>
      <c r="J20" s="80"/>
      <c r="K20" s="81"/>
      <c r="L20" s="110"/>
      <c r="M20" s="110"/>
      <c r="N20" s="110"/>
      <c r="O20" s="110"/>
      <c r="P20" s="112"/>
      <c r="Q20" s="112"/>
      <c r="R20" s="112"/>
      <c r="S20" s="110"/>
      <c r="T20" s="110"/>
      <c r="U20" s="110"/>
      <c r="V20" s="110"/>
      <c r="W20" s="112"/>
      <c r="X20" s="112"/>
      <c r="Y20" s="112"/>
      <c r="Z20" s="110"/>
      <c r="AA20" s="110"/>
      <c r="AB20" s="110"/>
      <c r="AC20" s="110"/>
      <c r="AD20" s="112"/>
      <c r="AE20" s="112"/>
      <c r="AF20" s="112"/>
    </row>
    <row r="21" spans="1:32" ht="21" customHeight="1">
      <c r="A21" s="10"/>
      <c r="C21" s="108" t="s">
        <v>105</v>
      </c>
      <c r="D21" s="108"/>
      <c r="E21" s="108"/>
      <c r="F21" s="108"/>
      <c r="G21" s="108"/>
      <c r="H21" s="108"/>
      <c r="I21" s="108"/>
      <c r="J21" s="108"/>
      <c r="K21" s="144"/>
      <c r="L21" s="110">
        <v>308</v>
      </c>
      <c r="M21" s="110"/>
      <c r="N21" s="110"/>
      <c r="O21" s="110"/>
      <c r="P21" s="112">
        <v>0</v>
      </c>
      <c r="Q21" s="112" t="e">
        <f>ROUND(P21/P$8*100,1)</f>
        <v>#DIV/0!</v>
      </c>
      <c r="R21" s="112" t="e">
        <f>ROUND(Q21/Q$8*100,1)</f>
        <v>#DIV/0!</v>
      </c>
      <c r="S21" s="110">
        <v>440735</v>
      </c>
      <c r="T21" s="110"/>
      <c r="U21" s="110"/>
      <c r="V21" s="110"/>
      <c r="W21" s="112">
        <f>ROUND(S21/S$6*100,1)</f>
        <v>1.1</v>
      </c>
      <c r="X21" s="112" t="e">
        <f>ROUND(W21/W$8*100,1)</f>
        <v>#DIV/0!</v>
      </c>
      <c r="Y21" s="112" t="e">
        <f>ROUND(X21/X$8*100,1)</f>
        <v>#DIV/0!</v>
      </c>
      <c r="Z21" s="110">
        <v>721027</v>
      </c>
      <c r="AA21" s="110"/>
      <c r="AB21" s="110"/>
      <c r="AC21" s="110"/>
      <c r="AD21" s="112">
        <f>ROUND(Z21/Z$6*100,1)</f>
        <v>1.8</v>
      </c>
      <c r="AE21" s="112" t="e">
        <f>ROUND(AD21/AD$8*100,1)</f>
        <v>#DIV/0!</v>
      </c>
      <c r="AF21" s="112" t="e">
        <f>ROUND(AE21/AE$8*100,1)</f>
        <v>#DIV/0!</v>
      </c>
    </row>
    <row r="22" spans="1:32" ht="15" customHeight="1">
      <c r="A22" s="10"/>
      <c r="C22" s="80"/>
      <c r="D22" s="80"/>
      <c r="E22" s="80"/>
      <c r="F22" s="80"/>
      <c r="G22" s="80"/>
      <c r="H22" s="80"/>
      <c r="I22" s="80"/>
      <c r="J22" s="80"/>
      <c r="K22" s="81"/>
      <c r="L22" s="110"/>
      <c r="M22" s="110"/>
      <c r="N22" s="110"/>
      <c r="O22" s="110"/>
      <c r="P22" s="112"/>
      <c r="Q22" s="112"/>
      <c r="R22" s="112"/>
      <c r="S22" s="110"/>
      <c r="T22" s="110"/>
      <c r="U22" s="110"/>
      <c r="V22" s="110"/>
      <c r="W22" s="112"/>
      <c r="X22" s="112"/>
      <c r="Y22" s="112"/>
      <c r="Z22" s="110"/>
      <c r="AA22" s="110"/>
      <c r="AB22" s="110"/>
      <c r="AC22" s="110"/>
      <c r="AD22" s="112"/>
      <c r="AE22" s="112"/>
      <c r="AF22" s="112"/>
    </row>
    <row r="23" spans="1:32" ht="21" customHeight="1">
      <c r="A23" s="10"/>
      <c r="C23" s="108" t="s">
        <v>12</v>
      </c>
      <c r="D23" s="108"/>
      <c r="E23" s="108"/>
      <c r="F23" s="108"/>
      <c r="G23" s="108"/>
      <c r="H23" s="108"/>
      <c r="I23" s="108"/>
      <c r="J23" s="108"/>
      <c r="K23" s="144"/>
      <c r="L23" s="110">
        <v>669025</v>
      </c>
      <c r="M23" s="110"/>
      <c r="N23" s="110"/>
      <c r="O23" s="110"/>
      <c r="P23" s="112">
        <f>ROUND(L23/L$6*100,1)</f>
        <v>1.6</v>
      </c>
      <c r="Q23" s="112" t="e">
        <f>ROUND(P23/P$8*100,1)</f>
        <v>#DIV/0!</v>
      </c>
      <c r="R23" s="112" t="e">
        <f>ROUND(Q23/Q$8*100,1)</f>
        <v>#DIV/0!</v>
      </c>
      <c r="S23" s="110">
        <v>620310</v>
      </c>
      <c r="T23" s="110"/>
      <c r="U23" s="110"/>
      <c r="V23" s="110"/>
      <c r="W23" s="112">
        <f>ROUND(S23/S$6*100,1)</f>
        <v>1.6</v>
      </c>
      <c r="X23" s="112" t="e">
        <f>ROUND(W23/W$8*100,1)</f>
        <v>#DIV/0!</v>
      </c>
      <c r="Y23" s="112" t="e">
        <f>ROUND(X23/X$8*100,1)</f>
        <v>#DIV/0!</v>
      </c>
      <c r="Z23" s="110">
        <v>526556</v>
      </c>
      <c r="AA23" s="110"/>
      <c r="AB23" s="110"/>
      <c r="AC23" s="110"/>
      <c r="AD23" s="112">
        <f>ROUND(Z23/Z$6*100,1)</f>
        <v>1.3</v>
      </c>
      <c r="AE23" s="112" t="e">
        <f>ROUND(AD23/AD$8*100,1)</f>
        <v>#DIV/0!</v>
      </c>
      <c r="AF23" s="112" t="e">
        <f>ROUND(AE23/AE$8*100,1)</f>
        <v>#DIV/0!</v>
      </c>
    </row>
    <row r="24" spans="1:32" ht="15" customHeight="1">
      <c r="A24" s="10"/>
      <c r="C24" s="80"/>
      <c r="D24" s="80"/>
      <c r="E24" s="80"/>
      <c r="F24" s="80"/>
      <c r="G24" s="80"/>
      <c r="H24" s="80"/>
      <c r="I24" s="80"/>
      <c r="J24" s="80"/>
      <c r="K24" s="81"/>
      <c r="L24" s="110"/>
      <c r="M24" s="110"/>
      <c r="N24" s="110"/>
      <c r="O24" s="110"/>
      <c r="P24" s="112"/>
      <c r="Q24" s="112"/>
      <c r="R24" s="112"/>
      <c r="S24" s="110"/>
      <c r="T24" s="110"/>
      <c r="U24" s="110"/>
      <c r="V24" s="110"/>
      <c r="W24" s="112"/>
      <c r="X24" s="112"/>
      <c r="Y24" s="112"/>
      <c r="Z24" s="110"/>
      <c r="AA24" s="110"/>
      <c r="AB24" s="110"/>
      <c r="AC24" s="110"/>
      <c r="AD24" s="112"/>
      <c r="AE24" s="112"/>
      <c r="AF24" s="112"/>
    </row>
    <row r="25" spans="1:32" ht="21" customHeight="1">
      <c r="A25" s="10"/>
      <c r="C25" s="108" t="s">
        <v>13</v>
      </c>
      <c r="D25" s="108"/>
      <c r="E25" s="108"/>
      <c r="F25" s="108"/>
      <c r="G25" s="108"/>
      <c r="H25" s="108"/>
      <c r="I25" s="108"/>
      <c r="J25" s="108"/>
      <c r="K25" s="144"/>
      <c r="L25" s="110">
        <v>1048710</v>
      </c>
      <c r="M25" s="110"/>
      <c r="N25" s="110"/>
      <c r="O25" s="110"/>
      <c r="P25" s="112">
        <f>ROUND(L25/L$6*100,1)</f>
        <v>2.5</v>
      </c>
      <c r="Q25" s="112" t="e">
        <f>ROUND(P25/P$8*100,1)</f>
        <v>#DIV/0!</v>
      </c>
      <c r="R25" s="112" t="e">
        <f>ROUND(Q25/Q$8*100,1)</f>
        <v>#DIV/0!</v>
      </c>
      <c r="S25" s="110">
        <v>627252</v>
      </c>
      <c r="T25" s="110"/>
      <c r="U25" s="110"/>
      <c r="V25" s="110"/>
      <c r="W25" s="112">
        <f>ROUND(S25/S$6*100,1)</f>
        <v>1.6</v>
      </c>
      <c r="X25" s="112" t="e">
        <f>ROUND(W25/W$8*100,1)</f>
        <v>#DIV/0!</v>
      </c>
      <c r="Y25" s="112" t="e">
        <f>ROUND(X25/X$8*100,1)</f>
        <v>#DIV/0!</v>
      </c>
      <c r="Z25" s="110">
        <v>814806</v>
      </c>
      <c r="AA25" s="110"/>
      <c r="AB25" s="110"/>
      <c r="AC25" s="110"/>
      <c r="AD25" s="112">
        <f>ROUND(Z25/Z$6*100,1)</f>
        <v>2</v>
      </c>
      <c r="AE25" s="112" t="e">
        <f>ROUND(AD25/AD$8*100,1)</f>
        <v>#DIV/0!</v>
      </c>
      <c r="AF25" s="112" t="e">
        <f>ROUND(AE25/AE$8*100,1)</f>
        <v>#DIV/0!</v>
      </c>
    </row>
    <row r="26" spans="1:3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0"/>
      <c r="M26" s="110"/>
      <c r="N26" s="110"/>
      <c r="O26" s="110"/>
      <c r="P26" s="112"/>
      <c r="Q26" s="112"/>
      <c r="R26" s="112"/>
      <c r="S26" s="110"/>
      <c r="T26" s="110"/>
      <c r="U26" s="110"/>
      <c r="V26" s="110"/>
      <c r="W26" s="112"/>
      <c r="X26" s="112"/>
      <c r="Y26" s="112"/>
      <c r="Z26" s="110"/>
      <c r="AA26" s="110"/>
      <c r="AB26" s="110"/>
      <c r="AC26" s="110"/>
      <c r="AD26" s="112"/>
      <c r="AE26" s="112"/>
      <c r="AF26" s="112"/>
    </row>
    <row r="27" spans="1:3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0"/>
      <c r="M27" s="110"/>
      <c r="N27" s="110"/>
      <c r="O27" s="110"/>
      <c r="P27" s="112"/>
      <c r="Q27" s="112"/>
      <c r="R27" s="112"/>
      <c r="S27" s="110"/>
      <c r="T27" s="110"/>
      <c r="U27" s="110"/>
      <c r="V27" s="110"/>
      <c r="W27" s="112"/>
      <c r="X27" s="112"/>
      <c r="Y27" s="112"/>
      <c r="Z27" s="110"/>
      <c r="AA27" s="110"/>
      <c r="AB27" s="110"/>
      <c r="AC27" s="110"/>
      <c r="AD27" s="112"/>
      <c r="AE27" s="112"/>
      <c r="AF27" s="112"/>
    </row>
    <row r="28" spans="1:32" s="32" customFormat="1" ht="21" customHeight="1">
      <c r="A28" s="17"/>
      <c r="B28" s="217" t="s">
        <v>148</v>
      </c>
      <c r="C28" s="224"/>
      <c r="D28" s="224"/>
      <c r="E28" s="224"/>
      <c r="F28" s="224"/>
      <c r="G28" s="224"/>
      <c r="H28" s="224"/>
      <c r="I28" s="224"/>
      <c r="J28" s="224"/>
      <c r="K28" s="225"/>
      <c r="L28" s="219">
        <f>SUM(L30:O58)</f>
        <v>23902775</v>
      </c>
      <c r="M28" s="219"/>
      <c r="N28" s="219"/>
      <c r="O28" s="219"/>
      <c r="P28" s="223">
        <f>SUM(P30,P32,P34,P36,P38,P40,P42,P44,P46,P48,P50,P52,P54,P56,P58)</f>
        <v>58.099999999999994</v>
      </c>
      <c r="Q28" s="223"/>
      <c r="R28" s="223"/>
      <c r="S28" s="219">
        <f>SUM(S30:V58)</f>
        <v>21470977</v>
      </c>
      <c r="T28" s="219"/>
      <c r="U28" s="219"/>
      <c r="V28" s="219"/>
      <c r="W28" s="223">
        <f>SUM(W30,W32,W34,W36,W38,W40,W42,W44,W46,W48,W50,W52,W54,W56,W58)</f>
        <v>55.300000000000004</v>
      </c>
      <c r="X28" s="223"/>
      <c r="Y28" s="223"/>
      <c r="Z28" s="219">
        <f>SUM(Z30:AC58)</f>
        <v>22368212</v>
      </c>
      <c r="AA28" s="219"/>
      <c r="AB28" s="219"/>
      <c r="AC28" s="219"/>
      <c r="AD28" s="223">
        <f>AD30+AD32+AD34+AD36+AD38+AD40+AD44+AD46+AD48+AD50+AD52+AD54+AD56+AD58</f>
        <v>54.99999999999999</v>
      </c>
      <c r="AE28" s="223"/>
      <c r="AF28" s="223"/>
    </row>
    <row r="29" spans="1:32" ht="15" customHeight="1">
      <c r="A29" s="80"/>
      <c r="B29" s="80"/>
      <c r="D29" s="80"/>
      <c r="E29" s="80"/>
      <c r="F29" s="80"/>
      <c r="G29" s="80"/>
      <c r="H29" s="80"/>
      <c r="I29" s="80"/>
      <c r="J29" s="80"/>
      <c r="K29" s="81"/>
      <c r="L29" s="110"/>
      <c r="M29" s="110"/>
      <c r="N29" s="110"/>
      <c r="O29" s="110"/>
      <c r="P29" s="112"/>
      <c r="Q29" s="112"/>
      <c r="R29" s="112"/>
      <c r="S29" s="110"/>
      <c r="T29" s="110"/>
      <c r="U29" s="110"/>
      <c r="V29" s="110"/>
      <c r="W29" s="112"/>
      <c r="X29" s="112"/>
      <c r="Y29" s="112"/>
      <c r="Z29" s="110"/>
      <c r="AA29" s="110"/>
      <c r="AB29" s="110"/>
      <c r="AC29" s="110"/>
      <c r="AD29" s="112"/>
      <c r="AE29" s="112"/>
      <c r="AF29" s="112"/>
    </row>
    <row r="30" spans="1:32" ht="21" customHeight="1">
      <c r="A30" s="80"/>
      <c r="C30" s="108" t="s">
        <v>90</v>
      </c>
      <c r="D30" s="108"/>
      <c r="E30" s="108"/>
      <c r="F30" s="108"/>
      <c r="G30" s="108"/>
      <c r="H30" s="108"/>
      <c r="I30" s="108"/>
      <c r="J30" s="108"/>
      <c r="K30" s="144"/>
      <c r="L30" s="110">
        <v>600209</v>
      </c>
      <c r="M30" s="110"/>
      <c r="N30" s="110"/>
      <c r="O30" s="110"/>
      <c r="P30" s="112">
        <f>ROUND(L30/L$6*100,1)</f>
        <v>1.5</v>
      </c>
      <c r="Q30" s="112" t="e">
        <f>ROUND(P30/P$8*100,1)</f>
        <v>#DIV/0!</v>
      </c>
      <c r="R30" s="112" t="e">
        <f>ROUND(Q30/Q$8*100,1)</f>
        <v>#DIV/0!</v>
      </c>
      <c r="S30" s="110">
        <v>828212</v>
      </c>
      <c r="T30" s="110"/>
      <c r="U30" s="110"/>
      <c r="V30" s="110"/>
      <c r="W30" s="112">
        <f>ROUND(S30/S$6*100,1)</f>
        <v>2.1</v>
      </c>
      <c r="X30" s="112" t="e">
        <f>ROUND(W30/W$8*100,1)</f>
        <v>#DIV/0!</v>
      </c>
      <c r="Y30" s="112" t="e">
        <f>ROUND(X30/X$8*100,1)</f>
        <v>#DIV/0!</v>
      </c>
      <c r="Z30" s="110">
        <v>1168094</v>
      </c>
      <c r="AA30" s="110"/>
      <c r="AB30" s="110"/>
      <c r="AC30" s="110"/>
      <c r="AD30" s="112">
        <f>ROUND(Z30/Z$6*100,1)</f>
        <v>2.9</v>
      </c>
      <c r="AE30" s="112" t="e">
        <f>ROUND(AD30/AD$8*100,1)</f>
        <v>#DIV/0!</v>
      </c>
      <c r="AF30" s="112" t="e">
        <f>ROUND(AE30/AE$8*100,1)</f>
        <v>#DIV/0!</v>
      </c>
    </row>
    <row r="31" spans="1:32" ht="15" customHeight="1">
      <c r="A31" s="80"/>
      <c r="C31" s="80"/>
      <c r="D31" s="80"/>
      <c r="E31" s="80"/>
      <c r="F31" s="80"/>
      <c r="G31" s="80"/>
      <c r="H31" s="80"/>
      <c r="I31" s="80"/>
      <c r="J31" s="80"/>
      <c r="K31" s="81"/>
      <c r="L31" s="110"/>
      <c r="M31" s="110"/>
      <c r="N31" s="110"/>
      <c r="O31" s="110"/>
      <c r="P31" s="112"/>
      <c r="Q31" s="112"/>
      <c r="R31" s="112"/>
      <c r="S31" s="110"/>
      <c r="T31" s="110"/>
      <c r="U31" s="110"/>
      <c r="V31" s="110"/>
      <c r="W31" s="112"/>
      <c r="X31" s="112"/>
      <c r="Y31" s="112"/>
      <c r="Z31" s="110"/>
      <c r="AA31" s="110"/>
      <c r="AB31" s="110"/>
      <c r="AC31" s="110"/>
      <c r="AD31" s="112"/>
      <c r="AE31" s="112"/>
      <c r="AF31" s="112"/>
    </row>
    <row r="32" spans="1:32" ht="21" customHeight="1">
      <c r="A32" s="80"/>
      <c r="C32" s="108" t="s">
        <v>91</v>
      </c>
      <c r="D32" s="108"/>
      <c r="E32" s="108"/>
      <c r="F32" s="108"/>
      <c r="G32" s="108"/>
      <c r="H32" s="108"/>
      <c r="I32" s="108"/>
      <c r="J32" s="108"/>
      <c r="K32" s="144"/>
      <c r="L32" s="110">
        <v>115543</v>
      </c>
      <c r="M32" s="110"/>
      <c r="N32" s="110"/>
      <c r="O32" s="110"/>
      <c r="P32" s="112">
        <f>ROUND(L32/L$6*100,1)</f>
        <v>0.3</v>
      </c>
      <c r="Q32" s="112" t="e">
        <f>ROUND(P32/P$8*100,1)</f>
        <v>#DIV/0!</v>
      </c>
      <c r="R32" s="112" t="e">
        <f>ROUND(Q32/Q$8*100,1)</f>
        <v>#DIV/0!</v>
      </c>
      <c r="S32" s="110">
        <v>77707</v>
      </c>
      <c r="T32" s="110"/>
      <c r="U32" s="110"/>
      <c r="V32" s="110"/>
      <c r="W32" s="112">
        <f>ROUND(S32/S$6*100,1)</f>
        <v>0.2</v>
      </c>
      <c r="X32" s="112" t="e">
        <f>ROUND(W32/W$8*100,1)</f>
        <v>#DIV/0!</v>
      </c>
      <c r="Y32" s="112" t="e">
        <f>ROUND(X32/X$8*100,1)</f>
        <v>#DIV/0!</v>
      </c>
      <c r="Z32" s="110">
        <v>45033</v>
      </c>
      <c r="AA32" s="110"/>
      <c r="AB32" s="110"/>
      <c r="AC32" s="110"/>
      <c r="AD32" s="112">
        <f>ROUND(Z32/Z$6*100,1)</f>
        <v>0.1</v>
      </c>
      <c r="AE32" s="112" t="e">
        <f>ROUND(AD32/AD$8*100,1)</f>
        <v>#DIV/0!</v>
      </c>
      <c r="AF32" s="112" t="e">
        <f>ROUND(AE32/AE$8*100,1)</f>
        <v>#DIV/0!</v>
      </c>
    </row>
    <row r="33" spans="1:32" ht="15" customHeight="1">
      <c r="A33" s="80"/>
      <c r="C33" s="80"/>
      <c r="D33" s="80"/>
      <c r="E33" s="80"/>
      <c r="F33" s="80"/>
      <c r="G33" s="80"/>
      <c r="H33" s="80"/>
      <c r="I33" s="80"/>
      <c r="J33" s="80"/>
      <c r="K33" s="81"/>
      <c r="L33" s="110"/>
      <c r="M33" s="110"/>
      <c r="N33" s="110"/>
      <c r="O33" s="110"/>
      <c r="P33" s="112"/>
      <c r="Q33" s="112"/>
      <c r="R33" s="112"/>
      <c r="S33" s="110"/>
      <c r="T33" s="110"/>
      <c r="U33" s="110"/>
      <c r="V33" s="110"/>
      <c r="W33" s="112"/>
      <c r="X33" s="112"/>
      <c r="Y33" s="112"/>
      <c r="Z33" s="110"/>
      <c r="AA33" s="110"/>
      <c r="AB33" s="110"/>
      <c r="AC33" s="110"/>
      <c r="AD33" s="112"/>
      <c r="AE33" s="112"/>
      <c r="AF33" s="112"/>
    </row>
    <row r="34" spans="1:32" ht="21" customHeight="1">
      <c r="A34" s="80"/>
      <c r="C34" s="108" t="s">
        <v>235</v>
      </c>
      <c r="D34" s="108"/>
      <c r="E34" s="108"/>
      <c r="F34" s="108"/>
      <c r="G34" s="108"/>
      <c r="H34" s="108"/>
      <c r="I34" s="108"/>
      <c r="J34" s="108"/>
      <c r="K34" s="144"/>
      <c r="L34" s="110">
        <v>11463</v>
      </c>
      <c r="M34" s="110"/>
      <c r="N34" s="110"/>
      <c r="O34" s="110"/>
      <c r="P34" s="112">
        <v>0</v>
      </c>
      <c r="Q34" s="112" t="e">
        <f>ROUND(P34/P$8*100,1)</f>
        <v>#DIV/0!</v>
      </c>
      <c r="R34" s="112" t="e">
        <f>ROUND(Q34/Q$8*100,1)</f>
        <v>#DIV/0!</v>
      </c>
      <c r="S34" s="110">
        <v>16550</v>
      </c>
      <c r="T34" s="110"/>
      <c r="U34" s="110"/>
      <c r="V34" s="110"/>
      <c r="W34" s="112">
        <v>0</v>
      </c>
      <c r="X34" s="112" t="e">
        <f>ROUND(W34/W$8*100,1)</f>
        <v>#DIV/0!</v>
      </c>
      <c r="Y34" s="112" t="e">
        <f>ROUND(X34/X$8*100,1)</f>
        <v>#DIV/0!</v>
      </c>
      <c r="Z34" s="110">
        <v>33643</v>
      </c>
      <c r="AA34" s="110"/>
      <c r="AB34" s="110"/>
      <c r="AC34" s="110"/>
      <c r="AD34" s="112">
        <f>ROUND(Z34/Z$6*100,1)</f>
        <v>0.1</v>
      </c>
      <c r="AE34" s="112" t="e">
        <f>ROUND(AD34/AD$8*100,1)</f>
        <v>#DIV/0!</v>
      </c>
      <c r="AF34" s="112" t="e">
        <f>ROUND(AE34/AE$8*100,1)</f>
        <v>#DIV/0!</v>
      </c>
    </row>
    <row r="35" spans="1:32" ht="15" customHeight="1">
      <c r="A35" s="80"/>
      <c r="C35" s="80"/>
      <c r="D35" s="80"/>
      <c r="E35" s="80"/>
      <c r="F35" s="80"/>
      <c r="G35" s="80"/>
      <c r="H35" s="80"/>
      <c r="I35" s="80"/>
      <c r="J35" s="80"/>
      <c r="K35" s="81"/>
      <c r="L35" s="110"/>
      <c r="M35" s="110"/>
      <c r="N35" s="110"/>
      <c r="O35" s="110"/>
      <c r="P35" s="112"/>
      <c r="Q35" s="112"/>
      <c r="R35" s="112"/>
      <c r="S35" s="110"/>
      <c r="T35" s="110"/>
      <c r="U35" s="110"/>
      <c r="V35" s="110"/>
      <c r="W35" s="112"/>
      <c r="X35" s="112"/>
      <c r="Y35" s="112"/>
      <c r="Z35" s="110"/>
      <c r="AA35" s="110"/>
      <c r="AB35" s="110"/>
      <c r="AC35" s="110"/>
      <c r="AD35" s="112"/>
      <c r="AE35" s="112"/>
      <c r="AF35" s="112"/>
    </row>
    <row r="36" spans="1:32" ht="21" customHeight="1">
      <c r="A36" s="80"/>
      <c r="C36" s="108" t="s">
        <v>236</v>
      </c>
      <c r="D36" s="108"/>
      <c r="E36" s="108"/>
      <c r="F36" s="108"/>
      <c r="G36" s="108"/>
      <c r="H36" s="108"/>
      <c r="I36" s="108"/>
      <c r="J36" s="108"/>
      <c r="K36" s="144"/>
      <c r="L36" s="110">
        <v>17136</v>
      </c>
      <c r="M36" s="110"/>
      <c r="N36" s="110"/>
      <c r="O36" s="110"/>
      <c r="P36" s="112">
        <v>0.1</v>
      </c>
      <c r="Q36" s="112" t="e">
        <f>ROUND(P36/P$8*100,1)</f>
        <v>#DIV/0!</v>
      </c>
      <c r="R36" s="112" t="e">
        <f>ROUND(Q36/Q$8*100,1)</f>
        <v>#DIV/0!</v>
      </c>
      <c r="S36" s="110">
        <v>27749</v>
      </c>
      <c r="T36" s="110"/>
      <c r="U36" s="110"/>
      <c r="V36" s="110"/>
      <c r="W36" s="112">
        <f>ROUND(S36/S$6*100,1)</f>
        <v>0.1</v>
      </c>
      <c r="X36" s="112" t="e">
        <f>ROUND(W36/W$8*100,1)</f>
        <v>#DIV/0!</v>
      </c>
      <c r="Y36" s="112" t="e">
        <f>ROUND(X36/X$8*100,1)</f>
        <v>#DIV/0!</v>
      </c>
      <c r="Z36" s="110">
        <v>23787</v>
      </c>
      <c r="AA36" s="110"/>
      <c r="AB36" s="110"/>
      <c r="AC36" s="110"/>
      <c r="AD36" s="112">
        <f>ROUND(Z36/Z$6*100,1)</f>
        <v>0.1</v>
      </c>
      <c r="AE36" s="112" t="e">
        <f>ROUND(AD36/AD$8*100,1)</f>
        <v>#DIV/0!</v>
      </c>
      <c r="AF36" s="112" t="e">
        <f>ROUND(AE36/AE$8*100,1)</f>
        <v>#DIV/0!</v>
      </c>
    </row>
    <row r="37" spans="1:32" ht="15" customHeight="1">
      <c r="A37" s="80"/>
      <c r="C37" s="80"/>
      <c r="D37" s="80"/>
      <c r="E37" s="80"/>
      <c r="F37" s="80"/>
      <c r="G37" s="80"/>
      <c r="H37" s="80"/>
      <c r="I37" s="80"/>
      <c r="J37" s="80"/>
      <c r="K37" s="81"/>
      <c r="L37" s="110"/>
      <c r="M37" s="110"/>
      <c r="N37" s="110"/>
      <c r="O37" s="110"/>
      <c r="P37" s="112"/>
      <c r="Q37" s="112"/>
      <c r="R37" s="112"/>
      <c r="S37" s="110"/>
      <c r="T37" s="110"/>
      <c r="U37" s="110"/>
      <c r="V37" s="110"/>
      <c r="W37" s="112"/>
      <c r="X37" s="112"/>
      <c r="Y37" s="112"/>
      <c r="Z37" s="110"/>
      <c r="AA37" s="110"/>
      <c r="AB37" s="110"/>
      <c r="AC37" s="110"/>
      <c r="AD37" s="112"/>
      <c r="AE37" s="112"/>
      <c r="AF37" s="112"/>
    </row>
    <row r="38" spans="1:32" ht="21" customHeight="1">
      <c r="A38" s="80"/>
      <c r="C38" s="108" t="s">
        <v>92</v>
      </c>
      <c r="D38" s="108"/>
      <c r="E38" s="108"/>
      <c r="F38" s="108"/>
      <c r="G38" s="108"/>
      <c r="H38" s="108"/>
      <c r="I38" s="108"/>
      <c r="J38" s="108"/>
      <c r="K38" s="144"/>
      <c r="L38" s="110">
        <v>1269984</v>
      </c>
      <c r="M38" s="110"/>
      <c r="N38" s="110"/>
      <c r="O38" s="110"/>
      <c r="P38" s="112">
        <f>ROUND(L38/L$6*100,1)</f>
        <v>3.1</v>
      </c>
      <c r="Q38" s="112" t="e">
        <f>ROUND(P38/P$8*100,1)</f>
        <v>#DIV/0!</v>
      </c>
      <c r="R38" s="112" t="e">
        <f>ROUND(Q38/Q$8*100,1)</f>
        <v>#DIV/0!</v>
      </c>
      <c r="S38" s="110">
        <v>1182942</v>
      </c>
      <c r="T38" s="110"/>
      <c r="U38" s="110"/>
      <c r="V38" s="110"/>
      <c r="W38" s="112">
        <f>ROUND(S38/S$6*100,1)+0.1</f>
        <v>3.1</v>
      </c>
      <c r="X38" s="112" t="e">
        <f>ROUND(W38/W$8*100,1)</f>
        <v>#DIV/0!</v>
      </c>
      <c r="Y38" s="112" t="e">
        <f>ROUND(X38/X$8*100,1)</f>
        <v>#DIV/0!</v>
      </c>
      <c r="Z38" s="110">
        <v>1260043</v>
      </c>
      <c r="AA38" s="110"/>
      <c r="AB38" s="110"/>
      <c r="AC38" s="110"/>
      <c r="AD38" s="112">
        <f>ROUND(Z38/Z$6*100,1)</f>
        <v>3.1</v>
      </c>
      <c r="AE38" s="112" t="e">
        <f>ROUND(AD38/AD$8*100,1)</f>
        <v>#DIV/0!</v>
      </c>
      <c r="AF38" s="112" t="e">
        <f>ROUND(AE38/AE$8*100,1)</f>
        <v>#DIV/0!</v>
      </c>
    </row>
    <row r="39" spans="1:32" ht="15" customHeight="1">
      <c r="A39" s="80"/>
      <c r="C39" s="80"/>
      <c r="D39" s="80"/>
      <c r="E39" s="80"/>
      <c r="F39" s="80"/>
      <c r="G39" s="80"/>
      <c r="H39" s="80"/>
      <c r="I39" s="80"/>
      <c r="J39" s="80"/>
      <c r="K39" s="81"/>
      <c r="L39" s="110"/>
      <c r="M39" s="110"/>
      <c r="N39" s="110"/>
      <c r="O39" s="110"/>
      <c r="P39" s="112"/>
      <c r="Q39" s="112"/>
      <c r="R39" s="112"/>
      <c r="S39" s="110"/>
      <c r="T39" s="110"/>
      <c r="U39" s="110"/>
      <c r="V39" s="110"/>
      <c r="W39" s="112"/>
      <c r="X39" s="112"/>
      <c r="Y39" s="112"/>
      <c r="Z39" s="110"/>
      <c r="AA39" s="110"/>
      <c r="AB39" s="110"/>
      <c r="AC39" s="110"/>
      <c r="AD39" s="112"/>
      <c r="AE39" s="112"/>
      <c r="AF39" s="112"/>
    </row>
    <row r="40" spans="1:32" ht="21" customHeight="1">
      <c r="A40" s="80"/>
      <c r="C40" s="108" t="s">
        <v>93</v>
      </c>
      <c r="D40" s="108"/>
      <c r="E40" s="108"/>
      <c r="F40" s="108"/>
      <c r="G40" s="108"/>
      <c r="H40" s="108"/>
      <c r="I40" s="108"/>
      <c r="J40" s="108"/>
      <c r="K40" s="144"/>
      <c r="L40" s="110">
        <v>48769</v>
      </c>
      <c r="M40" s="110"/>
      <c r="N40" s="110"/>
      <c r="O40" s="110"/>
      <c r="P40" s="112">
        <f>ROUND(L40/L$6*100,1)</f>
        <v>0.1</v>
      </c>
      <c r="Q40" s="112" t="e">
        <f>ROUND(P40/P$8*100,1)</f>
        <v>#DIV/0!</v>
      </c>
      <c r="R40" s="112" t="e">
        <f>ROUND(Q40/Q$8*100,1)</f>
        <v>#DIV/0!</v>
      </c>
      <c r="S40" s="110">
        <v>44691</v>
      </c>
      <c r="T40" s="110"/>
      <c r="U40" s="110"/>
      <c r="V40" s="110"/>
      <c r="W40" s="112">
        <f>ROUND(S40/S$6*100,1)</f>
        <v>0.1</v>
      </c>
      <c r="X40" s="112" t="e">
        <f>ROUND(W40/W$8*100,1)</f>
        <v>#DIV/0!</v>
      </c>
      <c r="Y40" s="112" t="e">
        <f>ROUND(X40/X$8*100,1)</f>
        <v>#DIV/0!</v>
      </c>
      <c r="Z40" s="110">
        <v>45936</v>
      </c>
      <c r="AA40" s="110"/>
      <c r="AB40" s="110"/>
      <c r="AC40" s="110"/>
      <c r="AD40" s="112">
        <f>ROUND(Z40/Z$6*100,1)</f>
        <v>0.1</v>
      </c>
      <c r="AE40" s="112" t="e">
        <f>ROUND(AD40/AD$8*100,1)</f>
        <v>#DIV/0!</v>
      </c>
      <c r="AF40" s="112" t="e">
        <f>ROUND(AE40/AE$8*100,1)</f>
        <v>#DIV/0!</v>
      </c>
    </row>
    <row r="41" spans="1:32" ht="15" customHeight="1">
      <c r="A41" s="80"/>
      <c r="C41" s="80"/>
      <c r="D41" s="80"/>
      <c r="E41" s="80"/>
      <c r="F41" s="80"/>
      <c r="G41" s="80"/>
      <c r="H41" s="80"/>
      <c r="I41" s="80"/>
      <c r="J41" s="80"/>
      <c r="K41" s="81"/>
      <c r="L41" s="110"/>
      <c r="M41" s="110"/>
      <c r="N41" s="110"/>
      <c r="O41" s="110"/>
      <c r="P41" s="112"/>
      <c r="Q41" s="112"/>
      <c r="R41" s="112"/>
      <c r="S41" s="110"/>
      <c r="T41" s="110"/>
      <c r="U41" s="110"/>
      <c r="V41" s="110"/>
      <c r="W41" s="112"/>
      <c r="X41" s="112"/>
      <c r="Y41" s="112"/>
      <c r="Z41" s="110"/>
      <c r="AA41" s="110"/>
      <c r="AB41" s="110"/>
      <c r="AC41" s="110"/>
      <c r="AD41" s="112"/>
      <c r="AE41" s="112"/>
      <c r="AF41" s="112"/>
    </row>
    <row r="42" spans="1:32" ht="21" customHeight="1">
      <c r="A42" s="80"/>
      <c r="C42" s="108" t="s">
        <v>94</v>
      </c>
      <c r="D42" s="108"/>
      <c r="E42" s="108"/>
      <c r="F42" s="108"/>
      <c r="G42" s="108"/>
      <c r="H42" s="108"/>
      <c r="I42" s="108"/>
      <c r="J42" s="108"/>
      <c r="K42" s="144"/>
      <c r="L42" s="110" t="s">
        <v>284</v>
      </c>
      <c r="M42" s="110"/>
      <c r="N42" s="110"/>
      <c r="O42" s="110"/>
      <c r="P42" s="112" t="s">
        <v>284</v>
      </c>
      <c r="Q42" s="112" t="e">
        <f>ROUND(P42/P$8*100,1)</f>
        <v>#VALUE!</v>
      </c>
      <c r="R42" s="112" t="e">
        <f>ROUND(Q42/Q$8*100,1)</f>
        <v>#VALUE!</v>
      </c>
      <c r="S42" s="110" t="s">
        <v>284</v>
      </c>
      <c r="T42" s="110"/>
      <c r="U42" s="110"/>
      <c r="V42" s="110"/>
      <c r="W42" s="112" t="s">
        <v>284</v>
      </c>
      <c r="X42" s="112" t="e">
        <f>ROUND(W42/W$8*100,1)</f>
        <v>#VALUE!</v>
      </c>
      <c r="Y42" s="112" t="e">
        <f>ROUND(X42/X$8*100,1)</f>
        <v>#VALUE!</v>
      </c>
      <c r="Z42" s="110" t="s">
        <v>256</v>
      </c>
      <c r="AA42" s="110"/>
      <c r="AB42" s="110"/>
      <c r="AC42" s="110"/>
      <c r="AD42" s="112" t="s">
        <v>296</v>
      </c>
      <c r="AE42" s="112"/>
      <c r="AF42" s="112"/>
    </row>
    <row r="43" spans="1:32" ht="15" customHeight="1">
      <c r="A43" s="80"/>
      <c r="C43" s="80"/>
      <c r="D43" s="80"/>
      <c r="E43" s="80"/>
      <c r="F43" s="80"/>
      <c r="G43" s="80"/>
      <c r="H43" s="80"/>
      <c r="I43" s="80"/>
      <c r="J43" s="80"/>
      <c r="K43" s="81"/>
      <c r="L43" s="110"/>
      <c r="M43" s="110"/>
      <c r="N43" s="110"/>
      <c r="O43" s="110"/>
      <c r="P43" s="112"/>
      <c r="Q43" s="112"/>
      <c r="R43" s="112"/>
      <c r="S43" s="110"/>
      <c r="T43" s="110"/>
      <c r="U43" s="110"/>
      <c r="V43" s="110"/>
      <c r="W43" s="112"/>
      <c r="X43" s="112"/>
      <c r="Y43" s="112"/>
      <c r="Z43" s="110"/>
      <c r="AA43" s="110"/>
      <c r="AB43" s="110"/>
      <c r="AC43" s="110"/>
      <c r="AD43" s="112"/>
      <c r="AE43" s="112"/>
      <c r="AF43" s="112"/>
    </row>
    <row r="44" spans="1:32" ht="21" customHeight="1">
      <c r="A44" s="80"/>
      <c r="C44" s="108" t="s">
        <v>95</v>
      </c>
      <c r="D44" s="108"/>
      <c r="E44" s="108"/>
      <c r="F44" s="108"/>
      <c r="G44" s="108"/>
      <c r="H44" s="108"/>
      <c r="I44" s="108"/>
      <c r="J44" s="108"/>
      <c r="K44" s="144"/>
      <c r="L44" s="110">
        <v>146824</v>
      </c>
      <c r="M44" s="110"/>
      <c r="N44" s="110"/>
      <c r="O44" s="110"/>
      <c r="P44" s="112">
        <f>ROUND(L44/L$6*100,1)</f>
        <v>0.4</v>
      </c>
      <c r="Q44" s="112" t="e">
        <f>ROUND(P44/P$8*100,1)</f>
        <v>#DIV/0!</v>
      </c>
      <c r="R44" s="112" t="e">
        <f>ROUND(Q44/Q$8*100,1)</f>
        <v>#DIV/0!</v>
      </c>
      <c r="S44" s="110">
        <v>135591</v>
      </c>
      <c r="T44" s="110"/>
      <c r="U44" s="110"/>
      <c r="V44" s="110"/>
      <c r="W44" s="112">
        <f>ROUND(S44/S$6*100,1)+0.1</f>
        <v>0.4</v>
      </c>
      <c r="X44" s="112" t="e">
        <f>ROUND(W44/W$8*100,1)</f>
        <v>#DIV/0!</v>
      </c>
      <c r="Y44" s="112" t="e">
        <f>ROUND(X44/X$8*100,1)</f>
        <v>#DIV/0!</v>
      </c>
      <c r="Z44" s="110">
        <v>134502</v>
      </c>
      <c r="AA44" s="110"/>
      <c r="AB44" s="110"/>
      <c r="AC44" s="110"/>
      <c r="AD44" s="112">
        <f>ROUND(Z44/Z$6*100,1)</f>
        <v>0.3</v>
      </c>
      <c r="AE44" s="112" t="e">
        <f>ROUND(AD44/AD$8*100,1)</f>
        <v>#DIV/0!</v>
      </c>
      <c r="AF44" s="112" t="e">
        <f>ROUND(AE44/AE$8*100,1)</f>
        <v>#DIV/0!</v>
      </c>
    </row>
    <row r="45" spans="1:32" ht="15" customHeight="1">
      <c r="A45" s="80"/>
      <c r="C45" s="80"/>
      <c r="D45" s="80"/>
      <c r="E45" s="80"/>
      <c r="F45" s="80"/>
      <c r="G45" s="80"/>
      <c r="H45" s="80"/>
      <c r="I45" s="80"/>
      <c r="J45" s="80"/>
      <c r="K45" s="81"/>
      <c r="L45" s="110"/>
      <c r="M45" s="110"/>
      <c r="N45" s="110"/>
      <c r="O45" s="110"/>
      <c r="P45" s="112"/>
      <c r="Q45" s="112"/>
      <c r="R45" s="112"/>
      <c r="S45" s="110"/>
      <c r="T45" s="110"/>
      <c r="U45" s="110"/>
      <c r="V45" s="110"/>
      <c r="W45" s="112"/>
      <c r="X45" s="112"/>
      <c r="Y45" s="112"/>
      <c r="Z45" s="110"/>
      <c r="AA45" s="110"/>
      <c r="AB45" s="110"/>
      <c r="AC45" s="110"/>
      <c r="AD45" s="112"/>
      <c r="AE45" s="112"/>
      <c r="AF45" s="112"/>
    </row>
    <row r="46" spans="1:32" ht="21" customHeight="1">
      <c r="A46" s="80"/>
      <c r="C46" s="186" t="s">
        <v>96</v>
      </c>
      <c r="D46" s="186"/>
      <c r="E46" s="186"/>
      <c r="F46" s="186"/>
      <c r="G46" s="186"/>
      <c r="H46" s="186"/>
      <c r="I46" s="186"/>
      <c r="J46" s="186"/>
      <c r="K46" s="226"/>
      <c r="L46" s="110">
        <v>12876</v>
      </c>
      <c r="M46" s="110"/>
      <c r="N46" s="110"/>
      <c r="O46" s="110"/>
      <c r="P46" s="112">
        <v>0</v>
      </c>
      <c r="Q46" s="112" t="e">
        <f>ROUND(P46/P$8*100,1)</f>
        <v>#DIV/0!</v>
      </c>
      <c r="R46" s="112" t="e">
        <f>ROUND(Q46/Q$8*100,1)</f>
        <v>#DIV/0!</v>
      </c>
      <c r="S46" s="110">
        <v>12876</v>
      </c>
      <c r="T46" s="110"/>
      <c r="U46" s="110"/>
      <c r="V46" s="110"/>
      <c r="W46" s="112">
        <v>0</v>
      </c>
      <c r="X46" s="112" t="e">
        <f>ROUND(W46/W$8*100,1)</f>
        <v>#DIV/0!</v>
      </c>
      <c r="Y46" s="112" t="e">
        <f>ROUND(X46/X$8*100,1)</f>
        <v>#DIV/0!</v>
      </c>
      <c r="Z46" s="110">
        <v>13101</v>
      </c>
      <c r="AA46" s="110"/>
      <c r="AB46" s="110"/>
      <c r="AC46" s="110"/>
      <c r="AD46" s="112">
        <f>ROUND(Z46/Z$6*100,1)</f>
        <v>0</v>
      </c>
      <c r="AE46" s="112" t="e">
        <f>ROUND(AD46/AD$8*100,1)</f>
        <v>#DIV/0!</v>
      </c>
      <c r="AF46" s="112" t="e">
        <f>ROUND(AE46/AE$8*100,1)</f>
        <v>#DIV/0!</v>
      </c>
    </row>
    <row r="47" spans="1:32" ht="15" customHeight="1">
      <c r="A47" s="80"/>
      <c r="C47" s="88"/>
      <c r="D47" s="88"/>
      <c r="E47" s="88"/>
      <c r="F47" s="88"/>
      <c r="G47" s="88"/>
      <c r="H47" s="88"/>
      <c r="I47" s="88"/>
      <c r="J47" s="88"/>
      <c r="K47" s="82"/>
      <c r="L47" s="7"/>
      <c r="M47" s="7"/>
      <c r="N47" s="7"/>
      <c r="O47" s="7"/>
      <c r="P47" s="8"/>
      <c r="Q47" s="8"/>
      <c r="R47" s="8"/>
      <c r="S47" s="110"/>
      <c r="T47" s="110"/>
      <c r="U47" s="110"/>
      <c r="V47" s="110"/>
      <c r="W47" s="112"/>
      <c r="X47" s="112"/>
      <c r="Y47" s="112"/>
      <c r="Z47" s="110"/>
      <c r="AA47" s="110"/>
      <c r="AB47" s="110"/>
      <c r="AC47" s="110"/>
      <c r="AD47" s="112"/>
      <c r="AE47" s="112"/>
      <c r="AF47" s="112"/>
    </row>
    <row r="48" spans="1:32" ht="21" customHeight="1">
      <c r="A48" s="80"/>
      <c r="C48" s="108" t="s">
        <v>97</v>
      </c>
      <c r="D48" s="108"/>
      <c r="E48" s="108"/>
      <c r="F48" s="108"/>
      <c r="G48" s="108"/>
      <c r="H48" s="108"/>
      <c r="I48" s="108"/>
      <c r="J48" s="108"/>
      <c r="K48" s="144"/>
      <c r="L48" s="110">
        <v>384414</v>
      </c>
      <c r="M48" s="110"/>
      <c r="N48" s="110"/>
      <c r="O48" s="110"/>
      <c r="P48" s="112">
        <f>ROUND(L48/L$6*100,1)</f>
        <v>0.9</v>
      </c>
      <c r="Q48" s="112" t="e">
        <f>ROUND(P48/P$8*100,1)</f>
        <v>#DIV/0!</v>
      </c>
      <c r="R48" s="112" t="e">
        <f>ROUND(Q48/Q$8*100,1)</f>
        <v>#DIV/0!</v>
      </c>
      <c r="S48" s="110">
        <v>376336</v>
      </c>
      <c r="T48" s="110"/>
      <c r="U48" s="110"/>
      <c r="V48" s="110"/>
      <c r="W48" s="112">
        <f>ROUND(S48/S$6*100,1)</f>
        <v>1</v>
      </c>
      <c r="X48" s="112" t="e">
        <f>ROUND(W48/W$8*100,1)</f>
        <v>#DIV/0!</v>
      </c>
      <c r="Y48" s="112" t="e">
        <f>ROUND(X48/X$8*100,1)</f>
        <v>#DIV/0!</v>
      </c>
      <c r="Z48" s="110">
        <v>302794</v>
      </c>
      <c r="AA48" s="110"/>
      <c r="AB48" s="110"/>
      <c r="AC48" s="110"/>
      <c r="AD48" s="112">
        <f>ROUND(Z48/Z$6*100,1)</f>
        <v>0.7</v>
      </c>
      <c r="AE48" s="112" t="e">
        <f>ROUND(AD48/AD$8*100,1)</f>
        <v>#DIV/0!</v>
      </c>
      <c r="AF48" s="112" t="e">
        <f>ROUND(AE48/AE$8*100,1)</f>
        <v>#DIV/0!</v>
      </c>
    </row>
    <row r="49" spans="1:32" ht="15" customHeight="1">
      <c r="A49" s="80"/>
      <c r="C49" s="88"/>
      <c r="D49" s="88"/>
      <c r="E49" s="88"/>
      <c r="F49" s="88"/>
      <c r="G49" s="88"/>
      <c r="H49" s="88"/>
      <c r="I49" s="88"/>
      <c r="J49" s="88"/>
      <c r="K49" s="82"/>
      <c r="L49" s="110"/>
      <c r="M49" s="110"/>
      <c r="N49" s="110"/>
      <c r="O49" s="110"/>
      <c r="P49" s="112"/>
      <c r="Q49" s="112"/>
      <c r="R49" s="112"/>
      <c r="S49" s="110"/>
      <c r="T49" s="110"/>
      <c r="U49" s="110"/>
      <c r="V49" s="110"/>
      <c r="W49" s="112"/>
      <c r="X49" s="112"/>
      <c r="Y49" s="112"/>
      <c r="Z49" s="110"/>
      <c r="AA49" s="110"/>
      <c r="AB49" s="110"/>
      <c r="AC49" s="110"/>
      <c r="AD49" s="112"/>
      <c r="AE49" s="112"/>
      <c r="AF49" s="112"/>
    </row>
    <row r="50" spans="1:32" ht="21" customHeight="1">
      <c r="A50" s="80"/>
      <c r="C50" s="108" t="s">
        <v>98</v>
      </c>
      <c r="D50" s="108"/>
      <c r="E50" s="108"/>
      <c r="F50" s="108"/>
      <c r="G50" s="108"/>
      <c r="H50" s="108"/>
      <c r="I50" s="108"/>
      <c r="J50" s="108"/>
      <c r="K50" s="144"/>
      <c r="L50" s="110">
        <v>7169676</v>
      </c>
      <c r="M50" s="110"/>
      <c r="N50" s="110"/>
      <c r="O50" s="110"/>
      <c r="P50" s="112">
        <f>ROUND(L50/L$6*100,1)</f>
        <v>17.4</v>
      </c>
      <c r="Q50" s="112" t="e">
        <f>ROUND(P50/P$8*100,1)</f>
        <v>#DIV/0!</v>
      </c>
      <c r="R50" s="112" t="e">
        <f>ROUND(Q50/Q$8*100,1)</f>
        <v>#DIV/0!</v>
      </c>
      <c r="S50" s="110">
        <v>7065318</v>
      </c>
      <c r="T50" s="110"/>
      <c r="U50" s="110"/>
      <c r="V50" s="110"/>
      <c r="W50" s="112">
        <f>ROUND(S50/S$6*100,1)</f>
        <v>18.2</v>
      </c>
      <c r="X50" s="112" t="e">
        <f>ROUND(W50/W$8*100,1)</f>
        <v>#DIV/0!</v>
      </c>
      <c r="Y50" s="112" t="e">
        <f>ROUND(X50/X$8*100,1)</f>
        <v>#DIV/0!</v>
      </c>
      <c r="Z50" s="110">
        <v>6942710</v>
      </c>
      <c r="AA50" s="110"/>
      <c r="AB50" s="110"/>
      <c r="AC50" s="110"/>
      <c r="AD50" s="112">
        <f>ROUND(Z50/Z$6*100,1)</f>
        <v>17.1</v>
      </c>
      <c r="AE50" s="112" t="e">
        <f>ROUND(AD50/AD$8*100,1)</f>
        <v>#DIV/0!</v>
      </c>
      <c r="AF50" s="112" t="e">
        <f>ROUND(AE50/AE$8*100,1)</f>
        <v>#DIV/0!</v>
      </c>
    </row>
    <row r="51" spans="1:32" ht="15" customHeight="1">
      <c r="A51" s="80"/>
      <c r="C51" s="80"/>
      <c r="D51" s="80"/>
      <c r="E51" s="80"/>
      <c r="F51" s="80"/>
      <c r="G51" s="80"/>
      <c r="H51" s="80"/>
      <c r="I51" s="80"/>
      <c r="J51" s="80"/>
      <c r="K51" s="81"/>
      <c r="L51" s="110"/>
      <c r="M51" s="110"/>
      <c r="N51" s="110"/>
      <c r="O51" s="110"/>
      <c r="P51" s="112"/>
      <c r="Q51" s="112"/>
      <c r="R51" s="112"/>
      <c r="S51" s="110"/>
      <c r="T51" s="110"/>
      <c r="U51" s="110"/>
      <c r="V51" s="110"/>
      <c r="W51" s="112"/>
      <c r="X51" s="112"/>
      <c r="Y51" s="112"/>
      <c r="Z51" s="110"/>
      <c r="AA51" s="110"/>
      <c r="AB51" s="110"/>
      <c r="AC51" s="110"/>
      <c r="AD51" s="112"/>
      <c r="AE51" s="112"/>
      <c r="AF51" s="112"/>
    </row>
    <row r="52" spans="1:32" ht="21" customHeight="1">
      <c r="A52" s="80"/>
      <c r="C52" s="108" t="s">
        <v>99</v>
      </c>
      <c r="D52" s="108"/>
      <c r="E52" s="108"/>
      <c r="F52" s="108"/>
      <c r="G52" s="108"/>
      <c r="H52" s="108"/>
      <c r="I52" s="108"/>
      <c r="J52" s="108"/>
      <c r="K52" s="144"/>
      <c r="L52" s="110">
        <v>30942</v>
      </c>
      <c r="M52" s="110"/>
      <c r="N52" s="110"/>
      <c r="O52" s="110"/>
      <c r="P52" s="112">
        <f>ROUND(L52/L$6*100,1)</f>
        <v>0.1</v>
      </c>
      <c r="Q52" s="112" t="e">
        <f>ROUND(P52/P$8*100,1)</f>
        <v>#DIV/0!</v>
      </c>
      <c r="R52" s="112" t="e">
        <f>ROUND(Q52/Q$8*100,1)</f>
        <v>#DIV/0!</v>
      </c>
      <c r="S52" s="110">
        <v>31518</v>
      </c>
      <c r="T52" s="110"/>
      <c r="U52" s="110"/>
      <c r="V52" s="110"/>
      <c r="W52" s="112">
        <f>ROUND(S52/S$6*100,1)</f>
        <v>0.1</v>
      </c>
      <c r="X52" s="112" t="e">
        <f>ROUND(W52/W$8*100,1)</f>
        <v>#DIV/0!</v>
      </c>
      <c r="Y52" s="112" t="e">
        <f>ROUND(X52/X$8*100,1)</f>
        <v>#DIV/0!</v>
      </c>
      <c r="Z52" s="110">
        <v>33382</v>
      </c>
      <c r="AA52" s="110"/>
      <c r="AB52" s="110"/>
      <c r="AC52" s="110"/>
      <c r="AD52" s="112">
        <f>ROUND(Z52/Z$6*100,1)</f>
        <v>0.1</v>
      </c>
      <c r="AE52" s="112" t="e">
        <f>ROUND(AD52/AD$8*100,1)</f>
        <v>#DIV/0!</v>
      </c>
      <c r="AF52" s="112" t="e">
        <f>ROUND(AE52/AE$8*100,1)</f>
        <v>#DIV/0!</v>
      </c>
    </row>
    <row r="53" spans="1:32" ht="15" customHeight="1">
      <c r="A53" s="80"/>
      <c r="C53" s="80"/>
      <c r="D53" s="80"/>
      <c r="E53" s="80"/>
      <c r="F53" s="80"/>
      <c r="G53" s="80"/>
      <c r="H53" s="80"/>
      <c r="I53" s="80"/>
      <c r="J53" s="80"/>
      <c r="K53" s="81"/>
      <c r="L53" s="110"/>
      <c r="M53" s="110"/>
      <c r="N53" s="110"/>
      <c r="O53" s="110"/>
      <c r="P53" s="112"/>
      <c r="Q53" s="112"/>
      <c r="R53" s="112"/>
      <c r="S53" s="110"/>
      <c r="T53" s="110"/>
      <c r="U53" s="110"/>
      <c r="V53" s="110"/>
      <c r="W53" s="112"/>
      <c r="X53" s="112"/>
      <c r="Y53" s="112"/>
      <c r="Z53" s="110"/>
      <c r="AA53" s="110"/>
      <c r="AB53" s="110"/>
      <c r="AC53" s="110"/>
      <c r="AD53" s="112"/>
      <c r="AE53" s="112"/>
      <c r="AF53" s="112"/>
    </row>
    <row r="54" spans="1:32" ht="21" customHeight="1">
      <c r="A54" s="80"/>
      <c r="C54" s="108" t="s">
        <v>102</v>
      </c>
      <c r="D54" s="108"/>
      <c r="E54" s="108"/>
      <c r="F54" s="108"/>
      <c r="G54" s="108"/>
      <c r="H54" s="108"/>
      <c r="I54" s="108"/>
      <c r="J54" s="108"/>
      <c r="K54" s="144"/>
      <c r="L54" s="110">
        <v>7784734</v>
      </c>
      <c r="M54" s="110"/>
      <c r="N54" s="110"/>
      <c r="O54" s="110"/>
      <c r="P54" s="112">
        <f>ROUND(L54/L$6*100,1)</f>
        <v>18.9</v>
      </c>
      <c r="Q54" s="112" t="e">
        <f>ROUND(P54/P$8*100,1)</f>
        <v>#DIV/0!</v>
      </c>
      <c r="R54" s="112" t="e">
        <f>ROUND(Q54/Q$8*100,1)</f>
        <v>#DIV/0!</v>
      </c>
      <c r="S54" s="110">
        <v>7610815</v>
      </c>
      <c r="T54" s="110"/>
      <c r="U54" s="110"/>
      <c r="V54" s="110"/>
      <c r="W54" s="112">
        <f>ROUND(S54/S$6*100,1)</f>
        <v>19.6</v>
      </c>
      <c r="X54" s="112" t="e">
        <f>ROUND(W54/W$8*100,1)</f>
        <v>#DIV/0!</v>
      </c>
      <c r="Y54" s="112" t="e">
        <f>ROUND(X54/X$8*100,1)</f>
        <v>#DIV/0!</v>
      </c>
      <c r="Z54" s="110">
        <v>7209372</v>
      </c>
      <c r="AA54" s="110"/>
      <c r="AB54" s="110"/>
      <c r="AC54" s="110"/>
      <c r="AD54" s="112">
        <f>ROUND(Z54/Z$6*100,1)</f>
        <v>17.7</v>
      </c>
      <c r="AE54" s="112" t="e">
        <f>ROUND(AD54/AD$8*100,1)</f>
        <v>#DIV/0!</v>
      </c>
      <c r="AF54" s="112" t="e">
        <f>ROUND(AE54/AE$8*100,1)</f>
        <v>#DIV/0!</v>
      </c>
    </row>
    <row r="55" spans="1:32" ht="15" customHeight="1">
      <c r="A55" s="80"/>
      <c r="C55" s="80"/>
      <c r="D55" s="80"/>
      <c r="E55" s="80"/>
      <c r="F55" s="80"/>
      <c r="G55" s="80"/>
      <c r="H55" s="80"/>
      <c r="I55" s="80"/>
      <c r="J55" s="80"/>
      <c r="K55" s="81"/>
      <c r="L55" s="110"/>
      <c r="M55" s="110"/>
      <c r="N55" s="110"/>
      <c r="O55" s="110"/>
      <c r="P55" s="112"/>
      <c r="Q55" s="112"/>
      <c r="R55" s="112"/>
      <c r="S55" s="110"/>
      <c r="T55" s="110"/>
      <c r="U55" s="110"/>
      <c r="V55" s="110"/>
      <c r="W55" s="112"/>
      <c r="X55" s="112"/>
      <c r="Y55" s="112"/>
      <c r="Z55" s="110"/>
      <c r="AA55" s="110"/>
      <c r="AB55" s="110"/>
      <c r="AC55" s="110"/>
      <c r="AD55" s="112"/>
      <c r="AE55" s="112"/>
      <c r="AF55" s="112"/>
    </row>
    <row r="56" spans="1:32" ht="21" customHeight="1">
      <c r="A56" s="80"/>
      <c r="C56" s="108" t="s">
        <v>103</v>
      </c>
      <c r="D56" s="108"/>
      <c r="E56" s="108"/>
      <c r="F56" s="108"/>
      <c r="G56" s="108"/>
      <c r="H56" s="108"/>
      <c r="I56" s="108"/>
      <c r="J56" s="108"/>
      <c r="K56" s="144"/>
      <c r="L56" s="110">
        <v>1864705</v>
      </c>
      <c r="M56" s="110"/>
      <c r="N56" s="110"/>
      <c r="O56" s="110"/>
      <c r="P56" s="112">
        <f>ROUND(L56/L$6*100,1)</f>
        <v>4.5</v>
      </c>
      <c r="Q56" s="112" t="e">
        <f>ROUND(P56/P$8*100,1)</f>
        <v>#DIV/0!</v>
      </c>
      <c r="R56" s="112" t="e">
        <f>ROUND(Q56/Q$8*100,1)</f>
        <v>#DIV/0!</v>
      </c>
      <c r="S56" s="110">
        <v>2194772</v>
      </c>
      <c r="T56" s="110"/>
      <c r="U56" s="110"/>
      <c r="V56" s="110"/>
      <c r="W56" s="112">
        <f>ROUND(S56/S$6*100,1)</f>
        <v>5.6</v>
      </c>
      <c r="X56" s="112" t="e">
        <f>ROUND(W56/W$8*100,1)</f>
        <v>#DIV/0!</v>
      </c>
      <c r="Y56" s="112" t="e">
        <f>ROUND(X56/X$8*100,1)</f>
        <v>#DIV/0!</v>
      </c>
      <c r="Z56" s="110">
        <v>2760715</v>
      </c>
      <c r="AA56" s="110"/>
      <c r="AB56" s="110"/>
      <c r="AC56" s="110"/>
      <c r="AD56" s="112">
        <f>ROUND(Z56/Z$6*100,1)</f>
        <v>6.8</v>
      </c>
      <c r="AE56" s="112" t="e">
        <f>ROUND(AD56/AD$8*100,1)</f>
        <v>#DIV/0!</v>
      </c>
      <c r="AF56" s="112" t="e">
        <f>ROUND(AE56/AE$8*100,1)</f>
        <v>#DIV/0!</v>
      </c>
    </row>
    <row r="57" spans="1:32" ht="21" customHeight="1">
      <c r="A57" s="80"/>
      <c r="C57" s="80"/>
      <c r="D57" s="80"/>
      <c r="E57" s="80"/>
      <c r="F57" s="80"/>
      <c r="G57" s="80"/>
      <c r="H57" s="80"/>
      <c r="I57" s="80"/>
      <c r="J57" s="80"/>
      <c r="K57" s="81"/>
      <c r="L57" s="110"/>
      <c r="M57" s="110"/>
      <c r="N57" s="110"/>
      <c r="O57" s="110"/>
      <c r="P57" s="112"/>
      <c r="Q57" s="112"/>
      <c r="R57" s="112"/>
      <c r="S57" s="110"/>
      <c r="T57" s="110"/>
      <c r="U57" s="110"/>
      <c r="V57" s="110"/>
      <c r="W57" s="112"/>
      <c r="X57" s="112"/>
      <c r="Y57" s="112"/>
      <c r="Z57" s="110"/>
      <c r="AA57" s="110"/>
      <c r="AB57" s="110"/>
      <c r="AC57" s="110"/>
      <c r="AD57" s="112"/>
      <c r="AE57" s="112"/>
      <c r="AF57" s="112"/>
    </row>
    <row r="58" spans="1:32" ht="19.5" customHeight="1" thickBot="1">
      <c r="A58" s="80"/>
      <c r="C58" s="174" t="s">
        <v>106</v>
      </c>
      <c r="D58" s="174"/>
      <c r="E58" s="174"/>
      <c r="F58" s="174"/>
      <c r="G58" s="174"/>
      <c r="H58" s="174"/>
      <c r="I58" s="174"/>
      <c r="J58" s="174"/>
      <c r="K58" s="175"/>
      <c r="L58" s="145">
        <v>4445500</v>
      </c>
      <c r="M58" s="145"/>
      <c r="N58" s="145"/>
      <c r="O58" s="145"/>
      <c r="P58" s="112">
        <f>ROUND(L58/L$6*100,1)</f>
        <v>10.8</v>
      </c>
      <c r="Q58" s="112" t="e">
        <f>ROUND(P58/P$8*100,1)</f>
        <v>#DIV/0!</v>
      </c>
      <c r="R58" s="112" t="e">
        <f>ROUND(Q58/Q$8*100,1)</f>
        <v>#DIV/0!</v>
      </c>
      <c r="S58" s="145">
        <v>1865900</v>
      </c>
      <c r="T58" s="145"/>
      <c r="U58" s="145"/>
      <c r="V58" s="145"/>
      <c r="W58" s="227">
        <f>ROUND(S58/S$6*100,1)</f>
        <v>4.8</v>
      </c>
      <c r="X58" s="227" t="e">
        <f>ROUND(W58/W$8*100,1)</f>
        <v>#DIV/0!</v>
      </c>
      <c r="Y58" s="227" t="e">
        <f>ROUND(X58/X$8*100,1)</f>
        <v>#DIV/0!</v>
      </c>
      <c r="Z58" s="145">
        <v>2395100</v>
      </c>
      <c r="AA58" s="145"/>
      <c r="AB58" s="145"/>
      <c r="AC58" s="145"/>
      <c r="AD58" s="227">
        <f>ROUND(Z58/Z$6*100,1)</f>
        <v>5.9</v>
      </c>
      <c r="AE58" s="227" t="e">
        <f>ROUND(AD58/AD$8*100,1)</f>
        <v>#DIV/0!</v>
      </c>
      <c r="AF58" s="227" t="e">
        <f>ROUND(AE58/AE$8*100,1)</f>
        <v>#DIV/0!</v>
      </c>
    </row>
    <row r="59" spans="1:32" ht="21" customHeight="1">
      <c r="A59" s="134" t="s">
        <v>285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70" t="s">
        <v>246</v>
      </c>
      <c r="AA59" s="170"/>
      <c r="AB59" s="170"/>
      <c r="AC59" s="170"/>
      <c r="AD59" s="170"/>
      <c r="AE59" s="170"/>
      <c r="AF59" s="170"/>
    </row>
  </sheetData>
  <sheetProtection/>
  <mergeCells count="357">
    <mergeCell ref="AD57:AF57"/>
    <mergeCell ref="L57:O57"/>
    <mergeCell ref="P57:R57"/>
    <mergeCell ref="S57:V57"/>
    <mergeCell ref="W57:Y57"/>
    <mergeCell ref="Z47:AC47"/>
    <mergeCell ref="AD47:AF47"/>
    <mergeCell ref="W56:Y56"/>
    <mergeCell ref="Z56:AC56"/>
    <mergeCell ref="AD56:AF56"/>
    <mergeCell ref="Z57:AC57"/>
    <mergeCell ref="Z59:AF59"/>
    <mergeCell ref="C58:K58"/>
    <mergeCell ref="L58:O58"/>
    <mergeCell ref="P58:R58"/>
    <mergeCell ref="S58:V58"/>
    <mergeCell ref="A59:Y59"/>
    <mergeCell ref="W58:Y58"/>
    <mergeCell ref="Z58:AC58"/>
    <mergeCell ref="AD58:AF58"/>
    <mergeCell ref="AD54:AF54"/>
    <mergeCell ref="C56:K56"/>
    <mergeCell ref="L56:O56"/>
    <mergeCell ref="P56:R56"/>
    <mergeCell ref="S56:V56"/>
    <mergeCell ref="Z55:AC55"/>
    <mergeCell ref="AD55:AF55"/>
    <mergeCell ref="L54:O54"/>
    <mergeCell ref="S54:V54"/>
    <mergeCell ref="L55:O55"/>
    <mergeCell ref="P55:R55"/>
    <mergeCell ref="S55:V55"/>
    <mergeCell ref="Z54:AC54"/>
    <mergeCell ref="C54:K54"/>
    <mergeCell ref="W55:Y55"/>
    <mergeCell ref="W54:Y54"/>
    <mergeCell ref="P54:R54"/>
    <mergeCell ref="AD52:AF52"/>
    <mergeCell ref="L53:O53"/>
    <mergeCell ref="P53:R53"/>
    <mergeCell ref="S53:V53"/>
    <mergeCell ref="W53:Y53"/>
    <mergeCell ref="Z53:AC53"/>
    <mergeCell ref="AD53:AF53"/>
    <mergeCell ref="W52:Y52"/>
    <mergeCell ref="Z52:AC52"/>
    <mergeCell ref="C52:K52"/>
    <mergeCell ref="L52:O52"/>
    <mergeCell ref="P52:R52"/>
    <mergeCell ref="S52:V52"/>
    <mergeCell ref="L50:O50"/>
    <mergeCell ref="P50:R50"/>
    <mergeCell ref="S50:V50"/>
    <mergeCell ref="L51:O51"/>
    <mergeCell ref="P51:R51"/>
    <mergeCell ref="S51:V51"/>
    <mergeCell ref="W50:Y50"/>
    <mergeCell ref="Z50:AC50"/>
    <mergeCell ref="C50:K50"/>
    <mergeCell ref="AD49:AF49"/>
    <mergeCell ref="W48:Y48"/>
    <mergeCell ref="Z48:AC48"/>
    <mergeCell ref="AD50:AF50"/>
    <mergeCell ref="S49:V49"/>
    <mergeCell ref="W49:Y49"/>
    <mergeCell ref="Z49:AC49"/>
    <mergeCell ref="W51:Y51"/>
    <mergeCell ref="Z51:AC51"/>
    <mergeCell ref="AD51:AF51"/>
    <mergeCell ref="C48:K48"/>
    <mergeCell ref="L48:O48"/>
    <mergeCell ref="P48:R48"/>
    <mergeCell ref="S48:V48"/>
    <mergeCell ref="AD48:AF48"/>
    <mergeCell ref="L49:O49"/>
    <mergeCell ref="P49:R49"/>
    <mergeCell ref="Z45:AC45"/>
    <mergeCell ref="AD45:AF45"/>
    <mergeCell ref="C46:K46"/>
    <mergeCell ref="L46:O46"/>
    <mergeCell ref="P46:R46"/>
    <mergeCell ref="S46:V46"/>
    <mergeCell ref="W46:Y46"/>
    <mergeCell ref="Z46:AC46"/>
    <mergeCell ref="AD46:AF46"/>
    <mergeCell ref="L45:O45"/>
    <mergeCell ref="P45:R45"/>
    <mergeCell ref="S45:V45"/>
    <mergeCell ref="W45:Y45"/>
    <mergeCell ref="C44:K44"/>
    <mergeCell ref="L44:O44"/>
    <mergeCell ref="P44:R44"/>
    <mergeCell ref="S44:V44"/>
    <mergeCell ref="W44:Y44"/>
    <mergeCell ref="Z44:AC44"/>
    <mergeCell ref="AD44:AF44"/>
    <mergeCell ref="L43:O43"/>
    <mergeCell ref="P43:R43"/>
    <mergeCell ref="S43:V43"/>
    <mergeCell ref="W43:Y43"/>
    <mergeCell ref="Z43:AC43"/>
    <mergeCell ref="AD43:AF43"/>
    <mergeCell ref="AD41:AF41"/>
    <mergeCell ref="C42:K42"/>
    <mergeCell ref="L42:O42"/>
    <mergeCell ref="P42:R42"/>
    <mergeCell ref="S42:V42"/>
    <mergeCell ref="W42:Y42"/>
    <mergeCell ref="Z42:AC42"/>
    <mergeCell ref="AD42:AF42"/>
    <mergeCell ref="L41:O41"/>
    <mergeCell ref="P41:R41"/>
    <mergeCell ref="S41:V41"/>
    <mergeCell ref="W41:Y41"/>
    <mergeCell ref="Z39:AC39"/>
    <mergeCell ref="S39:V39"/>
    <mergeCell ref="W39:Y39"/>
    <mergeCell ref="Z41:AC41"/>
    <mergeCell ref="AD39:AF39"/>
    <mergeCell ref="C40:K40"/>
    <mergeCell ref="L40:O40"/>
    <mergeCell ref="P40:R40"/>
    <mergeCell ref="S40:V40"/>
    <mergeCell ref="W40:Y40"/>
    <mergeCell ref="Z40:AC40"/>
    <mergeCell ref="AD40:AF40"/>
    <mergeCell ref="L39:O39"/>
    <mergeCell ref="P39:R39"/>
    <mergeCell ref="AD37:AF37"/>
    <mergeCell ref="C38:K38"/>
    <mergeCell ref="L38:O38"/>
    <mergeCell ref="P38:R38"/>
    <mergeCell ref="S38:V38"/>
    <mergeCell ref="W38:Y38"/>
    <mergeCell ref="Z38:AC38"/>
    <mergeCell ref="AD38:AF38"/>
    <mergeCell ref="L37:O37"/>
    <mergeCell ref="P37:R37"/>
    <mergeCell ref="S37:V37"/>
    <mergeCell ref="W37:Y37"/>
    <mergeCell ref="Z35:AC35"/>
    <mergeCell ref="S35:V35"/>
    <mergeCell ref="W35:Y35"/>
    <mergeCell ref="Z37:AC37"/>
    <mergeCell ref="AD35:AF35"/>
    <mergeCell ref="C36:K36"/>
    <mergeCell ref="L36:O36"/>
    <mergeCell ref="P36:R36"/>
    <mergeCell ref="S36:V36"/>
    <mergeCell ref="W36:Y36"/>
    <mergeCell ref="Z36:AC36"/>
    <mergeCell ref="AD36:AF36"/>
    <mergeCell ref="L35:O35"/>
    <mergeCell ref="P35:R35"/>
    <mergeCell ref="AD33:AF33"/>
    <mergeCell ref="C34:K34"/>
    <mergeCell ref="L34:O34"/>
    <mergeCell ref="P34:R34"/>
    <mergeCell ref="S34:V34"/>
    <mergeCell ref="W34:Y34"/>
    <mergeCell ref="Z34:AC34"/>
    <mergeCell ref="AD34:AF34"/>
    <mergeCell ref="L33:O33"/>
    <mergeCell ref="P33:R33"/>
    <mergeCell ref="S33:V33"/>
    <mergeCell ref="W33:Y33"/>
    <mergeCell ref="Z31:AC31"/>
    <mergeCell ref="S31:V31"/>
    <mergeCell ref="W31:Y31"/>
    <mergeCell ref="Z33:AC33"/>
    <mergeCell ref="AD31:AF31"/>
    <mergeCell ref="C32:K32"/>
    <mergeCell ref="L32:O32"/>
    <mergeCell ref="P32:R32"/>
    <mergeCell ref="S32:V32"/>
    <mergeCell ref="W32:Y32"/>
    <mergeCell ref="Z32:AC32"/>
    <mergeCell ref="AD32:AF32"/>
    <mergeCell ref="L31:O31"/>
    <mergeCell ref="P31:R31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P29:R29"/>
    <mergeCell ref="S29:V29"/>
    <mergeCell ref="W29:Y29"/>
    <mergeCell ref="Z27:AC27"/>
    <mergeCell ref="S27:V27"/>
    <mergeCell ref="W27:Y27"/>
    <mergeCell ref="Z29:AC29"/>
    <mergeCell ref="AD27:AF27"/>
    <mergeCell ref="B28:K28"/>
    <mergeCell ref="L28:O28"/>
    <mergeCell ref="P28:R28"/>
    <mergeCell ref="S28:V28"/>
    <mergeCell ref="W28:Y28"/>
    <mergeCell ref="Z28:AC28"/>
    <mergeCell ref="AD28:AF28"/>
    <mergeCell ref="L27:O27"/>
    <mergeCell ref="P27:R27"/>
    <mergeCell ref="AD25:AF25"/>
    <mergeCell ref="L26:O26"/>
    <mergeCell ref="P26:R26"/>
    <mergeCell ref="S26:V26"/>
    <mergeCell ref="W26:Y26"/>
    <mergeCell ref="Z26:AC26"/>
    <mergeCell ref="AD26:AF26"/>
    <mergeCell ref="W23:Y23"/>
    <mergeCell ref="Z23:AC23"/>
    <mergeCell ref="C23:K23"/>
    <mergeCell ref="W25:Y25"/>
    <mergeCell ref="Z25:AC25"/>
    <mergeCell ref="C25:K25"/>
    <mergeCell ref="L25:O25"/>
    <mergeCell ref="P25:R25"/>
    <mergeCell ref="S25:V25"/>
    <mergeCell ref="AD23:AF23"/>
    <mergeCell ref="L24:O24"/>
    <mergeCell ref="P24:R24"/>
    <mergeCell ref="S24:V24"/>
    <mergeCell ref="W24:Y24"/>
    <mergeCell ref="Z24:AC24"/>
    <mergeCell ref="AD24:AF24"/>
    <mergeCell ref="L23:O23"/>
    <mergeCell ref="P23:R23"/>
    <mergeCell ref="S23:V23"/>
    <mergeCell ref="AD21:AF21"/>
    <mergeCell ref="L22:O22"/>
    <mergeCell ref="P22:R22"/>
    <mergeCell ref="S22:V22"/>
    <mergeCell ref="W22:Y22"/>
    <mergeCell ref="Z22:AC22"/>
    <mergeCell ref="AD22:AF22"/>
    <mergeCell ref="W19:Y19"/>
    <mergeCell ref="Z19:AC19"/>
    <mergeCell ref="C19:K19"/>
    <mergeCell ref="W21:Y21"/>
    <mergeCell ref="Z21:AC21"/>
    <mergeCell ref="C21:K21"/>
    <mergeCell ref="L21:O21"/>
    <mergeCell ref="P21:R21"/>
    <mergeCell ref="S21:V21"/>
    <mergeCell ref="AD19:AF19"/>
    <mergeCell ref="L20:O20"/>
    <mergeCell ref="P20:R20"/>
    <mergeCell ref="S20:V20"/>
    <mergeCell ref="W20:Y20"/>
    <mergeCell ref="Z20:AC20"/>
    <mergeCell ref="AD20:AF20"/>
    <mergeCell ref="L19:O19"/>
    <mergeCell ref="P19:R19"/>
    <mergeCell ref="S19:V19"/>
    <mergeCell ref="AD17:AF17"/>
    <mergeCell ref="L18:O18"/>
    <mergeCell ref="P18:R18"/>
    <mergeCell ref="S18:V18"/>
    <mergeCell ref="W18:Y18"/>
    <mergeCell ref="Z18:AC18"/>
    <mergeCell ref="AD18:AF18"/>
    <mergeCell ref="W15:Y15"/>
    <mergeCell ref="Z15:AC15"/>
    <mergeCell ref="C15:K15"/>
    <mergeCell ref="W17:Y17"/>
    <mergeCell ref="Z17:AC17"/>
    <mergeCell ref="C17:K17"/>
    <mergeCell ref="L17:O17"/>
    <mergeCell ref="P17:R17"/>
    <mergeCell ref="S17:V17"/>
    <mergeCell ref="AD15:AF15"/>
    <mergeCell ref="L16:O16"/>
    <mergeCell ref="P16:R16"/>
    <mergeCell ref="S16:V16"/>
    <mergeCell ref="W16:Y16"/>
    <mergeCell ref="Z16:AC16"/>
    <mergeCell ref="AD16:AF16"/>
    <mergeCell ref="L15:O15"/>
    <mergeCell ref="P15:R15"/>
    <mergeCell ref="S15:V15"/>
    <mergeCell ref="AD13:AF13"/>
    <mergeCell ref="L14:O14"/>
    <mergeCell ref="P14:R14"/>
    <mergeCell ref="S14:V14"/>
    <mergeCell ref="W14:Y14"/>
    <mergeCell ref="Z14:AC14"/>
    <mergeCell ref="AD14:AF14"/>
    <mergeCell ref="W13:Y13"/>
    <mergeCell ref="Z13:AC13"/>
    <mergeCell ref="W11:Y11"/>
    <mergeCell ref="Z11:AC11"/>
    <mergeCell ref="C11:K11"/>
    <mergeCell ref="C13:K13"/>
    <mergeCell ref="L13:O13"/>
    <mergeCell ref="P13:R13"/>
    <mergeCell ref="S13:V13"/>
    <mergeCell ref="AD11:AF11"/>
    <mergeCell ref="L12:O12"/>
    <mergeCell ref="P12:R12"/>
    <mergeCell ref="S12:V12"/>
    <mergeCell ref="W12:Y12"/>
    <mergeCell ref="Z12:AC12"/>
    <mergeCell ref="AD12:AF12"/>
    <mergeCell ref="L11:O11"/>
    <mergeCell ref="P11:R11"/>
    <mergeCell ref="S11:V11"/>
    <mergeCell ref="L10:O10"/>
    <mergeCell ref="P10:R10"/>
    <mergeCell ref="S10:V10"/>
    <mergeCell ref="W10:Y10"/>
    <mergeCell ref="AD9:AF9"/>
    <mergeCell ref="Z10:AC10"/>
    <mergeCell ref="AD10:AF10"/>
    <mergeCell ref="P9:R9"/>
    <mergeCell ref="S9:V9"/>
    <mergeCell ref="L5:O5"/>
    <mergeCell ref="P5:R5"/>
    <mergeCell ref="S5:V5"/>
    <mergeCell ref="L7:O7"/>
    <mergeCell ref="P7:R7"/>
    <mergeCell ref="S7:V7"/>
    <mergeCell ref="P6:R6"/>
    <mergeCell ref="S6:V6"/>
    <mergeCell ref="AD6:AF6"/>
    <mergeCell ref="S47:V47"/>
    <mergeCell ref="W47:Y47"/>
    <mergeCell ref="W7:Y7"/>
    <mergeCell ref="Z7:AC7"/>
    <mergeCell ref="AD7:AF7"/>
    <mergeCell ref="Z8:AC8"/>
    <mergeCell ref="AD8:AF8"/>
    <mergeCell ref="W8:Y8"/>
    <mergeCell ref="W9:Y9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W6:Y6"/>
    <mergeCell ref="Z6:AC6"/>
    <mergeCell ref="B9:K9"/>
    <mergeCell ref="L9:O9"/>
    <mergeCell ref="A6:J6"/>
    <mergeCell ref="L6:O6"/>
    <mergeCell ref="L8:O8"/>
    <mergeCell ref="P8:R8"/>
    <mergeCell ref="S8:V8"/>
    <mergeCell ref="Z9:AC9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29" customWidth="1"/>
    <col min="11" max="11" width="4.50390625" style="29" customWidth="1"/>
    <col min="12" max="16384" width="3.625" style="29" customWidth="1"/>
  </cols>
  <sheetData>
    <row r="1" spans="1:32" ht="24.75" customHeight="1">
      <c r="A1" s="116" t="s">
        <v>149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20.25" customHeight="1" thickBot="1">
      <c r="A2" s="220" t="s">
        <v>10</v>
      </c>
      <c r="B2" s="229"/>
      <c r="C2" s="229"/>
      <c r="D2" s="229"/>
      <c r="E2" s="229"/>
      <c r="F2" s="22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0.25" customHeight="1">
      <c r="A3" s="154" t="s">
        <v>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 t="s">
        <v>286</v>
      </c>
      <c r="M3" s="157"/>
      <c r="N3" s="157"/>
      <c r="O3" s="157"/>
      <c r="P3" s="157"/>
      <c r="Q3" s="157"/>
      <c r="R3" s="192"/>
      <c r="S3" s="157" t="s">
        <v>287</v>
      </c>
      <c r="T3" s="157"/>
      <c r="U3" s="157"/>
      <c r="V3" s="157"/>
      <c r="W3" s="157"/>
      <c r="X3" s="157"/>
      <c r="Y3" s="192"/>
      <c r="Z3" s="157" t="s">
        <v>288</v>
      </c>
      <c r="AA3" s="157"/>
      <c r="AB3" s="157"/>
      <c r="AC3" s="157"/>
      <c r="AD3" s="157"/>
      <c r="AE3" s="157"/>
      <c r="AF3" s="192"/>
    </row>
    <row r="4" spans="1:32" ht="20.25" customHeight="1">
      <c r="A4" s="21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 t="s">
        <v>7</v>
      </c>
      <c r="M4" s="146"/>
      <c r="N4" s="146"/>
      <c r="O4" s="146"/>
      <c r="P4" s="146" t="s">
        <v>8</v>
      </c>
      <c r="Q4" s="146"/>
      <c r="R4" s="194"/>
      <c r="S4" s="148" t="s">
        <v>7</v>
      </c>
      <c r="T4" s="148"/>
      <c r="U4" s="148"/>
      <c r="V4" s="148"/>
      <c r="W4" s="148" t="s">
        <v>8</v>
      </c>
      <c r="X4" s="148"/>
      <c r="Y4" s="222"/>
      <c r="Z4" s="146" t="s">
        <v>7</v>
      </c>
      <c r="AA4" s="146"/>
      <c r="AB4" s="146"/>
      <c r="AC4" s="146"/>
      <c r="AD4" s="146" t="s">
        <v>8</v>
      </c>
      <c r="AE4" s="146"/>
      <c r="AF4" s="194"/>
    </row>
    <row r="5" spans="1:32" s="32" customFormat="1" ht="20.25" customHeight="1">
      <c r="A5" s="205" t="s">
        <v>4</v>
      </c>
      <c r="B5" s="205"/>
      <c r="C5" s="205"/>
      <c r="D5" s="205"/>
      <c r="E5" s="205"/>
      <c r="F5" s="205"/>
      <c r="G5" s="205"/>
      <c r="H5" s="205"/>
      <c r="I5" s="205"/>
      <c r="J5" s="205"/>
      <c r="K5" s="50"/>
      <c r="L5" s="151">
        <v>41146669</v>
      </c>
      <c r="M5" s="151"/>
      <c r="N5" s="151"/>
      <c r="O5" s="151"/>
      <c r="P5" s="216">
        <v>100</v>
      </c>
      <c r="Q5" s="216"/>
      <c r="R5" s="216"/>
      <c r="S5" s="151">
        <v>38865939</v>
      </c>
      <c r="T5" s="151"/>
      <c r="U5" s="151"/>
      <c r="V5" s="151"/>
      <c r="W5" s="216">
        <v>100</v>
      </c>
      <c r="X5" s="216"/>
      <c r="Y5" s="216"/>
      <c r="Z5" s="151">
        <f>SUM(Z8,Z29)</f>
        <v>40639598</v>
      </c>
      <c r="AA5" s="151"/>
      <c r="AB5" s="151"/>
      <c r="AC5" s="151"/>
      <c r="AD5" s="216">
        <f>AD8+AD29</f>
        <v>99.99999999999999</v>
      </c>
      <c r="AE5" s="216"/>
      <c r="AF5" s="216"/>
    </row>
    <row r="6" spans="1:32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78"/>
      <c r="L6" s="110"/>
      <c r="M6" s="110"/>
      <c r="N6" s="110"/>
      <c r="O6" s="110"/>
      <c r="P6" s="112"/>
      <c r="Q6" s="112"/>
      <c r="R6" s="112"/>
      <c r="S6" s="110"/>
      <c r="T6" s="110"/>
      <c r="U6" s="110"/>
      <c r="V6" s="110"/>
      <c r="W6" s="112"/>
      <c r="X6" s="112"/>
      <c r="Y6" s="112"/>
      <c r="Z6" s="110"/>
      <c r="AA6" s="110"/>
      <c r="AB6" s="110"/>
      <c r="AC6" s="110"/>
      <c r="AD6" s="112"/>
      <c r="AE6" s="112"/>
      <c r="AF6" s="112"/>
    </row>
    <row r="7" spans="1:32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10"/>
      <c r="M7" s="110"/>
      <c r="N7" s="110"/>
      <c r="O7" s="110"/>
      <c r="P7" s="112"/>
      <c r="Q7" s="112"/>
      <c r="R7" s="112"/>
      <c r="S7" s="110"/>
      <c r="T7" s="110"/>
      <c r="U7" s="110"/>
      <c r="V7" s="110"/>
      <c r="W7" s="112"/>
      <c r="X7" s="112"/>
      <c r="Y7" s="112"/>
      <c r="Z7" s="110"/>
      <c r="AA7" s="110"/>
      <c r="AB7" s="110"/>
      <c r="AC7" s="110"/>
      <c r="AD7" s="112"/>
      <c r="AE7" s="112"/>
      <c r="AF7" s="112"/>
    </row>
    <row r="8" spans="1:32" s="32" customFormat="1" ht="20.25" customHeight="1">
      <c r="A8" s="17"/>
      <c r="B8" s="217" t="s">
        <v>150</v>
      </c>
      <c r="C8" s="217"/>
      <c r="D8" s="217"/>
      <c r="E8" s="217"/>
      <c r="F8" s="217"/>
      <c r="G8" s="217"/>
      <c r="H8" s="217"/>
      <c r="I8" s="217"/>
      <c r="J8" s="217"/>
      <c r="K8" s="218"/>
      <c r="L8" s="219">
        <v>14675286</v>
      </c>
      <c r="M8" s="219"/>
      <c r="N8" s="219"/>
      <c r="O8" s="219"/>
      <c r="P8" s="223">
        <v>35.7</v>
      </c>
      <c r="Q8" s="223"/>
      <c r="R8" s="223"/>
      <c r="S8" s="219">
        <v>12546065</v>
      </c>
      <c r="T8" s="219"/>
      <c r="U8" s="219"/>
      <c r="V8" s="219"/>
      <c r="W8" s="223">
        <v>32.3</v>
      </c>
      <c r="X8" s="223"/>
      <c r="Y8" s="223"/>
      <c r="Z8" s="219">
        <f>SUM(Z10:AC26)</f>
        <v>14241346</v>
      </c>
      <c r="AA8" s="219"/>
      <c r="AB8" s="219"/>
      <c r="AC8" s="219"/>
      <c r="AD8" s="223">
        <f>AD10+AD12+AD14+AD16+AD18+AD20+AD22+AD24+AD26</f>
        <v>34.89999999999999</v>
      </c>
      <c r="AE8" s="223"/>
      <c r="AF8" s="223"/>
    </row>
    <row r="9" spans="1:32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78"/>
      <c r="L9" s="110"/>
      <c r="M9" s="110"/>
      <c r="N9" s="110"/>
      <c r="O9" s="110"/>
      <c r="P9" s="112"/>
      <c r="Q9" s="112"/>
      <c r="R9" s="112"/>
      <c r="S9" s="110"/>
      <c r="T9" s="110"/>
      <c r="U9" s="110"/>
      <c r="V9" s="110"/>
      <c r="W9" s="112"/>
      <c r="X9" s="112"/>
      <c r="Y9" s="112"/>
      <c r="Z9" s="110"/>
      <c r="AA9" s="110"/>
      <c r="AB9" s="110"/>
      <c r="AC9" s="110"/>
      <c r="AD9" s="112"/>
      <c r="AE9" s="112"/>
      <c r="AF9" s="112"/>
    </row>
    <row r="10" spans="1:32" ht="20.25" customHeight="1">
      <c r="A10" s="10"/>
      <c r="B10" s="12"/>
      <c r="C10" s="108" t="s">
        <v>100</v>
      </c>
      <c r="D10" s="108"/>
      <c r="E10" s="108"/>
      <c r="F10" s="108"/>
      <c r="G10" s="108"/>
      <c r="H10" s="108"/>
      <c r="I10" s="108"/>
      <c r="J10" s="108"/>
      <c r="K10" s="144"/>
      <c r="L10" s="110">
        <v>414370</v>
      </c>
      <c r="M10" s="110"/>
      <c r="N10" s="110"/>
      <c r="O10" s="110"/>
      <c r="P10" s="112">
        <v>1</v>
      </c>
      <c r="Q10" s="112"/>
      <c r="R10" s="112"/>
      <c r="S10" s="110">
        <v>455321</v>
      </c>
      <c r="T10" s="110"/>
      <c r="U10" s="110"/>
      <c r="V10" s="110"/>
      <c r="W10" s="112">
        <v>1.2</v>
      </c>
      <c r="X10" s="112"/>
      <c r="Y10" s="112"/>
      <c r="Z10" s="110">
        <v>461303</v>
      </c>
      <c r="AA10" s="110"/>
      <c r="AB10" s="110"/>
      <c r="AC10" s="110"/>
      <c r="AD10" s="112">
        <v>1.1</v>
      </c>
      <c r="AE10" s="112"/>
      <c r="AF10" s="112"/>
    </row>
    <row r="11" spans="1:32" ht="12.75" customHeight="1">
      <c r="A11" s="10"/>
      <c r="B11" s="12"/>
      <c r="C11" s="15"/>
      <c r="D11" s="15"/>
      <c r="E11" s="15"/>
      <c r="F11" s="15"/>
      <c r="G11" s="15"/>
      <c r="H11" s="15"/>
      <c r="I11" s="15"/>
      <c r="J11" s="15"/>
      <c r="K11" s="78"/>
      <c r="L11" s="110"/>
      <c r="M11" s="110"/>
      <c r="N11" s="110"/>
      <c r="O11" s="110"/>
      <c r="P11" s="112"/>
      <c r="Q11" s="112"/>
      <c r="R11" s="112"/>
      <c r="S11" s="110"/>
      <c r="T11" s="110"/>
      <c r="U11" s="110"/>
      <c r="V11" s="110"/>
      <c r="W11" s="112"/>
      <c r="X11" s="112"/>
      <c r="Y11" s="112"/>
      <c r="Z11" s="110"/>
      <c r="AA11" s="110"/>
      <c r="AB11" s="110"/>
      <c r="AC11" s="110"/>
      <c r="AD11" s="112"/>
      <c r="AE11" s="112"/>
      <c r="AF11" s="112"/>
    </row>
    <row r="12" spans="1:32" ht="20.25" customHeight="1">
      <c r="A12" s="10"/>
      <c r="B12" s="12"/>
      <c r="C12" s="108" t="s">
        <v>101</v>
      </c>
      <c r="D12" s="108"/>
      <c r="E12" s="108"/>
      <c r="F12" s="108"/>
      <c r="G12" s="108"/>
      <c r="H12" s="108"/>
      <c r="I12" s="108"/>
      <c r="J12" s="108"/>
      <c r="K12" s="144"/>
      <c r="L12" s="110">
        <v>1040769</v>
      </c>
      <c r="M12" s="110"/>
      <c r="N12" s="110"/>
      <c r="O12" s="110"/>
      <c r="P12" s="112">
        <v>2.5</v>
      </c>
      <c r="Q12" s="112"/>
      <c r="R12" s="112"/>
      <c r="S12" s="110">
        <v>1032339</v>
      </c>
      <c r="T12" s="110"/>
      <c r="U12" s="110"/>
      <c r="V12" s="110"/>
      <c r="W12" s="112">
        <v>2.7</v>
      </c>
      <c r="X12" s="112"/>
      <c r="Y12" s="112"/>
      <c r="Z12" s="110">
        <v>937018</v>
      </c>
      <c r="AA12" s="110"/>
      <c r="AB12" s="110"/>
      <c r="AC12" s="110"/>
      <c r="AD12" s="112">
        <v>2.3</v>
      </c>
      <c r="AE12" s="112"/>
      <c r="AF12" s="112"/>
    </row>
    <row r="13" spans="1:32" ht="12.75" customHeight="1">
      <c r="A13" s="10"/>
      <c r="B13" s="12"/>
      <c r="C13" s="80"/>
      <c r="D13" s="80"/>
      <c r="E13" s="80"/>
      <c r="F13" s="80"/>
      <c r="G13" s="80"/>
      <c r="H13" s="80"/>
      <c r="I13" s="80"/>
      <c r="J13" s="80"/>
      <c r="K13" s="81"/>
      <c r="L13" s="110"/>
      <c r="M13" s="110"/>
      <c r="N13" s="110"/>
      <c r="O13" s="110"/>
      <c r="P13" s="112"/>
      <c r="Q13" s="112"/>
      <c r="R13" s="112"/>
      <c r="S13" s="110"/>
      <c r="T13" s="110"/>
      <c r="U13" s="110"/>
      <c r="V13" s="110"/>
      <c r="W13" s="112"/>
      <c r="X13" s="112"/>
      <c r="Y13" s="112"/>
      <c r="Z13" s="110"/>
      <c r="AA13" s="110"/>
      <c r="AB13" s="110"/>
      <c r="AC13" s="110"/>
      <c r="AD13" s="112"/>
      <c r="AE13" s="112"/>
      <c r="AF13" s="112"/>
    </row>
    <row r="14" spans="1:32" ht="20.25" customHeight="1">
      <c r="A14" s="10"/>
      <c r="B14" s="12"/>
      <c r="C14" s="108" t="s">
        <v>102</v>
      </c>
      <c r="D14" s="108"/>
      <c r="E14" s="108"/>
      <c r="F14" s="108"/>
      <c r="G14" s="108"/>
      <c r="H14" s="108"/>
      <c r="I14" s="108"/>
      <c r="J14" s="108"/>
      <c r="K14" s="144"/>
      <c r="L14" s="110">
        <v>7784734</v>
      </c>
      <c r="M14" s="110"/>
      <c r="N14" s="110"/>
      <c r="O14" s="110"/>
      <c r="P14" s="112">
        <v>18.9</v>
      </c>
      <c r="Q14" s="112"/>
      <c r="R14" s="112"/>
      <c r="S14" s="110">
        <v>7610815</v>
      </c>
      <c r="T14" s="110"/>
      <c r="U14" s="110"/>
      <c r="V14" s="110"/>
      <c r="W14" s="112">
        <v>19.6</v>
      </c>
      <c r="X14" s="112"/>
      <c r="Y14" s="112"/>
      <c r="Z14" s="110">
        <v>7209372</v>
      </c>
      <c r="AA14" s="110"/>
      <c r="AB14" s="110"/>
      <c r="AC14" s="110"/>
      <c r="AD14" s="112">
        <v>17.7</v>
      </c>
      <c r="AE14" s="112"/>
      <c r="AF14" s="112"/>
    </row>
    <row r="15" spans="1:32" ht="12.75" customHeight="1">
      <c r="A15" s="10"/>
      <c r="B15" s="12"/>
      <c r="C15" s="80"/>
      <c r="D15" s="80"/>
      <c r="E15" s="80"/>
      <c r="F15" s="80"/>
      <c r="G15" s="80"/>
      <c r="H15" s="80"/>
      <c r="I15" s="80"/>
      <c r="J15" s="80"/>
      <c r="K15" s="81"/>
      <c r="L15" s="110"/>
      <c r="M15" s="110"/>
      <c r="N15" s="110"/>
      <c r="O15" s="110"/>
      <c r="P15" s="112"/>
      <c r="Q15" s="112"/>
      <c r="R15" s="112"/>
      <c r="S15" s="110"/>
      <c r="T15" s="110"/>
      <c r="U15" s="110"/>
      <c r="V15" s="110"/>
      <c r="W15" s="112"/>
      <c r="X15" s="112"/>
      <c r="Y15" s="112"/>
      <c r="Z15" s="110"/>
      <c r="AA15" s="110"/>
      <c r="AB15" s="110"/>
      <c r="AC15" s="110"/>
      <c r="AD15" s="112"/>
      <c r="AE15" s="112"/>
      <c r="AF15" s="112"/>
    </row>
    <row r="16" spans="1:32" ht="20.25" customHeight="1">
      <c r="A16" s="10"/>
      <c r="B16" s="12"/>
      <c r="C16" s="108" t="s">
        <v>103</v>
      </c>
      <c r="D16" s="108"/>
      <c r="E16" s="108"/>
      <c r="F16" s="108"/>
      <c r="G16" s="108"/>
      <c r="H16" s="108"/>
      <c r="I16" s="108"/>
      <c r="J16" s="108"/>
      <c r="K16" s="144"/>
      <c r="L16" s="110">
        <v>1864705</v>
      </c>
      <c r="M16" s="110"/>
      <c r="N16" s="110"/>
      <c r="O16" s="110"/>
      <c r="P16" s="112">
        <v>4.6</v>
      </c>
      <c r="Q16" s="112"/>
      <c r="R16" s="112"/>
      <c r="S16" s="110">
        <v>2194772</v>
      </c>
      <c r="T16" s="110"/>
      <c r="U16" s="110"/>
      <c r="V16" s="110"/>
      <c r="W16" s="112">
        <v>5.6</v>
      </c>
      <c r="X16" s="112"/>
      <c r="Y16" s="112"/>
      <c r="Z16" s="110">
        <v>2760715</v>
      </c>
      <c r="AA16" s="110"/>
      <c r="AB16" s="110"/>
      <c r="AC16" s="110"/>
      <c r="AD16" s="112">
        <v>6.8</v>
      </c>
      <c r="AE16" s="112"/>
      <c r="AF16" s="112"/>
    </row>
    <row r="17" spans="1:32" ht="12.75" customHeight="1">
      <c r="A17" s="10"/>
      <c r="B17" s="12"/>
      <c r="C17" s="80"/>
      <c r="D17" s="80"/>
      <c r="E17" s="80"/>
      <c r="F17" s="80"/>
      <c r="G17" s="80"/>
      <c r="H17" s="80"/>
      <c r="I17" s="80"/>
      <c r="J17" s="80"/>
      <c r="K17" s="81"/>
      <c r="L17" s="110"/>
      <c r="M17" s="110"/>
      <c r="N17" s="110"/>
      <c r="O17" s="110"/>
      <c r="P17" s="112"/>
      <c r="Q17" s="112"/>
      <c r="R17" s="112"/>
      <c r="S17" s="110"/>
      <c r="T17" s="110"/>
      <c r="U17" s="110"/>
      <c r="V17" s="110"/>
      <c r="W17" s="112"/>
      <c r="X17" s="112"/>
      <c r="Y17" s="112"/>
      <c r="Z17" s="110"/>
      <c r="AA17" s="110"/>
      <c r="AB17" s="110"/>
      <c r="AC17" s="110"/>
      <c r="AD17" s="112"/>
      <c r="AE17" s="112"/>
      <c r="AF17" s="112"/>
    </row>
    <row r="18" spans="1:32" ht="20.25" customHeight="1">
      <c r="A18" s="10"/>
      <c r="B18" s="12"/>
      <c r="C18" s="108" t="s">
        <v>104</v>
      </c>
      <c r="D18" s="108"/>
      <c r="E18" s="108"/>
      <c r="F18" s="108"/>
      <c r="G18" s="108"/>
      <c r="H18" s="108"/>
      <c r="I18" s="108"/>
      <c r="J18" s="108"/>
      <c r="K18" s="144"/>
      <c r="L18" s="110">
        <v>192176</v>
      </c>
      <c r="M18" s="110"/>
      <c r="N18" s="110"/>
      <c r="O18" s="110"/>
      <c r="P18" s="112">
        <v>0.5</v>
      </c>
      <c r="Q18" s="112"/>
      <c r="R18" s="112"/>
      <c r="S18" s="110">
        <v>248550</v>
      </c>
      <c r="T18" s="110"/>
      <c r="U18" s="110"/>
      <c r="V18" s="110"/>
      <c r="W18" s="112">
        <v>0.6</v>
      </c>
      <c r="X18" s="112"/>
      <c r="Y18" s="112"/>
      <c r="Z18" s="110">
        <v>267516</v>
      </c>
      <c r="AA18" s="110"/>
      <c r="AB18" s="110"/>
      <c r="AC18" s="110"/>
      <c r="AD18" s="112">
        <v>0.6</v>
      </c>
      <c r="AE18" s="112"/>
      <c r="AF18" s="112"/>
    </row>
    <row r="19" spans="1:32" ht="12.75" customHeight="1">
      <c r="A19" s="10"/>
      <c r="B19" s="12"/>
      <c r="C19" s="80"/>
      <c r="D19" s="80"/>
      <c r="E19" s="80"/>
      <c r="F19" s="80"/>
      <c r="G19" s="80"/>
      <c r="H19" s="80"/>
      <c r="I19" s="80"/>
      <c r="J19" s="80"/>
      <c r="K19" s="81"/>
      <c r="L19" s="110"/>
      <c r="M19" s="110"/>
      <c r="N19" s="110"/>
      <c r="O19" s="110"/>
      <c r="P19" s="112"/>
      <c r="Q19" s="112"/>
      <c r="R19" s="112"/>
      <c r="S19" s="110"/>
      <c r="T19" s="110"/>
      <c r="U19" s="110"/>
      <c r="V19" s="110"/>
      <c r="W19" s="112"/>
      <c r="X19" s="112"/>
      <c r="Y19" s="112"/>
      <c r="Z19" s="110"/>
      <c r="AA19" s="110"/>
      <c r="AB19" s="110"/>
      <c r="AC19" s="110"/>
      <c r="AD19" s="112"/>
      <c r="AE19" s="112"/>
      <c r="AF19" s="112"/>
    </row>
    <row r="20" spans="1:32" ht="20.25" customHeight="1">
      <c r="A20" s="10"/>
      <c r="B20" s="12"/>
      <c r="C20" s="108" t="s">
        <v>11</v>
      </c>
      <c r="D20" s="108"/>
      <c r="E20" s="108"/>
      <c r="F20" s="108"/>
      <c r="G20" s="108"/>
      <c r="H20" s="108"/>
      <c r="I20" s="108"/>
      <c r="J20" s="108"/>
      <c r="K20" s="144"/>
      <c r="L20" s="110">
        <v>71674</v>
      </c>
      <c r="M20" s="110"/>
      <c r="N20" s="110"/>
      <c r="O20" s="110"/>
      <c r="P20" s="112">
        <v>0.2</v>
      </c>
      <c r="Q20" s="112"/>
      <c r="R20" s="112"/>
      <c r="S20" s="110">
        <v>1261</v>
      </c>
      <c r="T20" s="110"/>
      <c r="U20" s="110"/>
      <c r="V20" s="110"/>
      <c r="W20" s="112">
        <v>0</v>
      </c>
      <c r="X20" s="112"/>
      <c r="Y20" s="112"/>
      <c r="Z20" s="110">
        <v>772463</v>
      </c>
      <c r="AA20" s="110"/>
      <c r="AB20" s="110"/>
      <c r="AC20" s="110"/>
      <c r="AD20" s="112">
        <v>1.9</v>
      </c>
      <c r="AE20" s="112"/>
      <c r="AF20" s="112"/>
    </row>
    <row r="21" spans="1:32" ht="12.75" customHeight="1">
      <c r="A21" s="10"/>
      <c r="B21" s="12"/>
      <c r="C21" s="80"/>
      <c r="D21" s="80"/>
      <c r="E21" s="80"/>
      <c r="F21" s="80"/>
      <c r="G21" s="80"/>
      <c r="H21" s="80"/>
      <c r="I21" s="80"/>
      <c r="J21" s="80"/>
      <c r="K21" s="81"/>
      <c r="L21" s="110"/>
      <c r="M21" s="110"/>
      <c r="N21" s="110"/>
      <c r="O21" s="110"/>
      <c r="P21" s="112"/>
      <c r="Q21" s="112"/>
      <c r="R21" s="112"/>
      <c r="S21" s="110"/>
      <c r="T21" s="110"/>
      <c r="U21" s="110"/>
      <c r="V21" s="110"/>
      <c r="W21" s="112"/>
      <c r="X21" s="112"/>
      <c r="Y21" s="112"/>
      <c r="Z21" s="110"/>
      <c r="AA21" s="110"/>
      <c r="AB21" s="110"/>
      <c r="AC21" s="110"/>
      <c r="AD21" s="112"/>
      <c r="AE21" s="112"/>
      <c r="AF21" s="112"/>
    </row>
    <row r="22" spans="1:32" ht="20.25" customHeight="1">
      <c r="A22" s="10"/>
      <c r="B22" s="12"/>
      <c r="C22" s="108" t="s">
        <v>12</v>
      </c>
      <c r="D22" s="108"/>
      <c r="E22" s="108"/>
      <c r="F22" s="108"/>
      <c r="G22" s="108"/>
      <c r="H22" s="108"/>
      <c r="I22" s="108"/>
      <c r="J22" s="108"/>
      <c r="K22" s="144"/>
      <c r="L22" s="110">
        <v>47872</v>
      </c>
      <c r="M22" s="110"/>
      <c r="N22" s="110"/>
      <c r="O22" s="110"/>
      <c r="P22" s="112">
        <v>0.1</v>
      </c>
      <c r="Q22" s="112"/>
      <c r="R22" s="112"/>
      <c r="S22" s="110">
        <v>73211</v>
      </c>
      <c r="T22" s="110"/>
      <c r="U22" s="110"/>
      <c r="V22" s="110"/>
      <c r="W22" s="112">
        <v>0.2</v>
      </c>
      <c r="X22" s="112"/>
      <c r="Y22" s="112"/>
      <c r="Z22" s="110">
        <v>69286</v>
      </c>
      <c r="AA22" s="110"/>
      <c r="AB22" s="110"/>
      <c r="AC22" s="110"/>
      <c r="AD22" s="112">
        <v>0.2</v>
      </c>
      <c r="AE22" s="112"/>
      <c r="AF22" s="112"/>
    </row>
    <row r="23" spans="1:32" ht="12.75" customHeight="1">
      <c r="A23" s="10"/>
      <c r="B23" s="12"/>
      <c r="C23" s="80"/>
      <c r="D23" s="80"/>
      <c r="E23" s="80"/>
      <c r="F23" s="80"/>
      <c r="G23" s="80"/>
      <c r="H23" s="80"/>
      <c r="I23" s="80"/>
      <c r="J23" s="80"/>
      <c r="K23" s="81"/>
      <c r="L23" s="110"/>
      <c r="M23" s="110"/>
      <c r="N23" s="110"/>
      <c r="O23" s="110"/>
      <c r="P23" s="112"/>
      <c r="Q23" s="112"/>
      <c r="R23" s="112"/>
      <c r="S23" s="110"/>
      <c r="T23" s="110"/>
      <c r="U23" s="110"/>
      <c r="V23" s="110"/>
      <c r="W23" s="112"/>
      <c r="X23" s="112"/>
      <c r="Y23" s="112"/>
      <c r="Z23" s="110"/>
      <c r="AA23" s="110"/>
      <c r="AB23" s="110"/>
      <c r="AC23" s="110"/>
      <c r="AD23" s="112"/>
      <c r="AE23" s="112"/>
      <c r="AF23" s="112"/>
    </row>
    <row r="24" spans="1:32" ht="20.25" customHeight="1">
      <c r="A24" s="10"/>
      <c r="B24" s="12"/>
      <c r="C24" s="108" t="s">
        <v>13</v>
      </c>
      <c r="D24" s="108"/>
      <c r="E24" s="108"/>
      <c r="F24" s="108"/>
      <c r="G24" s="108"/>
      <c r="H24" s="108"/>
      <c r="I24" s="108"/>
      <c r="J24" s="108"/>
      <c r="K24" s="144"/>
      <c r="L24" s="110">
        <v>628986</v>
      </c>
      <c r="M24" s="110"/>
      <c r="N24" s="110"/>
      <c r="O24" s="110"/>
      <c r="P24" s="112">
        <v>1.5</v>
      </c>
      <c r="Q24" s="112"/>
      <c r="R24" s="112"/>
      <c r="S24" s="110">
        <v>505596</v>
      </c>
      <c r="T24" s="110"/>
      <c r="U24" s="110"/>
      <c r="V24" s="110"/>
      <c r="W24" s="112">
        <v>1.3</v>
      </c>
      <c r="X24" s="112"/>
      <c r="Y24" s="112"/>
      <c r="Z24" s="110">
        <v>628823</v>
      </c>
      <c r="AA24" s="110"/>
      <c r="AB24" s="110"/>
      <c r="AC24" s="110"/>
      <c r="AD24" s="112">
        <v>1.5</v>
      </c>
      <c r="AE24" s="112"/>
      <c r="AF24" s="112"/>
    </row>
    <row r="25" spans="1:32" ht="12.75" customHeight="1">
      <c r="A25" s="10"/>
      <c r="B25" s="12"/>
      <c r="C25" s="80"/>
      <c r="D25" s="80"/>
      <c r="E25" s="80"/>
      <c r="F25" s="80"/>
      <c r="G25" s="80"/>
      <c r="H25" s="80"/>
      <c r="I25" s="80"/>
      <c r="J25" s="80"/>
      <c r="K25" s="81"/>
      <c r="L25" s="110"/>
      <c r="M25" s="110"/>
      <c r="N25" s="110"/>
      <c r="O25" s="110"/>
      <c r="P25" s="112"/>
      <c r="Q25" s="112"/>
      <c r="R25" s="112"/>
      <c r="S25" s="110"/>
      <c r="T25" s="110"/>
      <c r="U25" s="110"/>
      <c r="V25" s="110"/>
      <c r="W25" s="112"/>
      <c r="X25" s="112"/>
      <c r="Y25" s="112"/>
      <c r="Z25" s="110"/>
      <c r="AA25" s="110"/>
      <c r="AB25" s="110"/>
      <c r="AC25" s="110"/>
      <c r="AD25" s="112"/>
      <c r="AE25" s="112"/>
      <c r="AF25" s="112"/>
    </row>
    <row r="26" spans="1:32" ht="20.25" customHeight="1">
      <c r="A26" s="10"/>
      <c r="B26" s="12"/>
      <c r="C26" s="108" t="s">
        <v>106</v>
      </c>
      <c r="D26" s="108"/>
      <c r="E26" s="108"/>
      <c r="F26" s="108"/>
      <c r="G26" s="108"/>
      <c r="H26" s="108"/>
      <c r="I26" s="108"/>
      <c r="J26" s="108"/>
      <c r="K26" s="144"/>
      <c r="L26" s="110">
        <v>2630000</v>
      </c>
      <c r="M26" s="110"/>
      <c r="N26" s="110"/>
      <c r="O26" s="110"/>
      <c r="P26" s="112">
        <v>6.4</v>
      </c>
      <c r="Q26" s="112"/>
      <c r="R26" s="112"/>
      <c r="S26" s="110">
        <v>424200</v>
      </c>
      <c r="T26" s="110"/>
      <c r="U26" s="110"/>
      <c r="V26" s="110"/>
      <c r="W26" s="112">
        <v>1.1</v>
      </c>
      <c r="X26" s="112"/>
      <c r="Y26" s="112"/>
      <c r="Z26" s="110">
        <v>1134850</v>
      </c>
      <c r="AA26" s="110"/>
      <c r="AB26" s="110"/>
      <c r="AC26" s="110"/>
      <c r="AD26" s="112">
        <v>2.8</v>
      </c>
      <c r="AE26" s="112"/>
      <c r="AF26" s="112"/>
    </row>
    <row r="27" spans="1:32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0"/>
      <c r="M27" s="110"/>
      <c r="N27" s="110"/>
      <c r="O27" s="110"/>
      <c r="P27" s="112"/>
      <c r="Q27" s="112"/>
      <c r="R27" s="112"/>
      <c r="S27" s="110"/>
      <c r="T27" s="110"/>
      <c r="U27" s="110"/>
      <c r="V27" s="110"/>
      <c r="W27" s="112"/>
      <c r="X27" s="112"/>
      <c r="Y27" s="112"/>
      <c r="Z27" s="110"/>
      <c r="AA27" s="110"/>
      <c r="AB27" s="110"/>
      <c r="AC27" s="110"/>
      <c r="AD27" s="112"/>
      <c r="AE27" s="112"/>
      <c r="AF27" s="112"/>
    </row>
    <row r="28" spans="1:32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0"/>
      <c r="M28" s="110"/>
      <c r="N28" s="110"/>
      <c r="O28" s="110"/>
      <c r="P28" s="112"/>
      <c r="Q28" s="112"/>
      <c r="R28" s="112"/>
      <c r="S28" s="110"/>
      <c r="T28" s="110"/>
      <c r="U28" s="110"/>
      <c r="V28" s="110"/>
      <c r="W28" s="112"/>
      <c r="X28" s="112"/>
      <c r="Y28" s="112"/>
      <c r="Z28" s="110"/>
      <c r="AA28" s="110"/>
      <c r="AB28" s="110"/>
      <c r="AC28" s="110"/>
      <c r="AD28" s="112"/>
      <c r="AE28" s="112"/>
      <c r="AF28" s="112"/>
    </row>
    <row r="29" spans="1:32" s="32" customFormat="1" ht="20.25" customHeight="1">
      <c r="A29" s="17"/>
      <c r="B29" s="217" t="s">
        <v>151</v>
      </c>
      <c r="C29" s="217"/>
      <c r="D29" s="217"/>
      <c r="E29" s="217"/>
      <c r="F29" s="217"/>
      <c r="G29" s="217"/>
      <c r="H29" s="217"/>
      <c r="I29" s="217"/>
      <c r="J29" s="217"/>
      <c r="K29" s="218"/>
      <c r="L29" s="219">
        <v>26471383</v>
      </c>
      <c r="M29" s="219"/>
      <c r="N29" s="219"/>
      <c r="O29" s="219"/>
      <c r="P29" s="223">
        <v>64.3</v>
      </c>
      <c r="Q29" s="223"/>
      <c r="R29" s="223"/>
      <c r="S29" s="219">
        <v>26319874</v>
      </c>
      <c r="T29" s="219"/>
      <c r="U29" s="219"/>
      <c r="V29" s="219"/>
      <c r="W29" s="223">
        <v>67.7</v>
      </c>
      <c r="X29" s="223"/>
      <c r="Y29" s="223"/>
      <c r="Z29" s="219">
        <f>SUM(Z31:AC63)</f>
        <v>26398252</v>
      </c>
      <c r="AA29" s="219"/>
      <c r="AB29" s="219"/>
      <c r="AC29" s="219"/>
      <c r="AD29" s="223">
        <v>65.1</v>
      </c>
      <c r="AE29" s="223"/>
      <c r="AF29" s="223"/>
    </row>
    <row r="30" spans="1:32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78"/>
      <c r="L30" s="110"/>
      <c r="M30" s="110"/>
      <c r="N30" s="110"/>
      <c r="O30" s="110"/>
      <c r="P30" s="112"/>
      <c r="Q30" s="112"/>
      <c r="R30" s="112"/>
      <c r="S30" s="110"/>
      <c r="T30" s="110"/>
      <c r="U30" s="110"/>
      <c r="V30" s="110"/>
      <c r="W30" s="112"/>
      <c r="X30" s="112"/>
      <c r="Y30" s="112"/>
      <c r="Z30" s="110"/>
      <c r="AA30" s="110"/>
      <c r="AB30" s="110"/>
      <c r="AC30" s="110"/>
      <c r="AD30" s="112"/>
      <c r="AE30" s="112"/>
      <c r="AF30" s="112"/>
    </row>
    <row r="31" spans="1:32" ht="20.25" customHeight="1">
      <c r="A31" s="10"/>
      <c r="B31" s="12"/>
      <c r="C31" s="108" t="s">
        <v>89</v>
      </c>
      <c r="D31" s="108"/>
      <c r="E31" s="108"/>
      <c r="F31" s="108"/>
      <c r="G31" s="108"/>
      <c r="H31" s="108"/>
      <c r="I31" s="108"/>
      <c r="J31" s="108"/>
      <c r="K31" s="144"/>
      <c r="L31" s="110">
        <v>13806862</v>
      </c>
      <c r="M31" s="110"/>
      <c r="N31" s="110"/>
      <c r="O31" s="110"/>
      <c r="P31" s="112">
        <v>33.6</v>
      </c>
      <c r="Q31" s="112"/>
      <c r="R31" s="112"/>
      <c r="S31" s="110">
        <v>13969194</v>
      </c>
      <c r="T31" s="110"/>
      <c r="U31" s="110"/>
      <c r="V31" s="110"/>
      <c r="W31" s="112">
        <v>36</v>
      </c>
      <c r="X31" s="112"/>
      <c r="Y31" s="112"/>
      <c r="Z31" s="110">
        <v>13770697</v>
      </c>
      <c r="AA31" s="110"/>
      <c r="AB31" s="110"/>
      <c r="AC31" s="110"/>
      <c r="AD31" s="112">
        <v>33.9</v>
      </c>
      <c r="AE31" s="112"/>
      <c r="AF31" s="112"/>
    </row>
    <row r="32" spans="1:32" ht="12.75" customHeight="1">
      <c r="A32" s="10"/>
      <c r="B32" s="12"/>
      <c r="C32" s="80"/>
      <c r="D32" s="80"/>
      <c r="E32" s="80"/>
      <c r="F32" s="80"/>
      <c r="G32" s="80"/>
      <c r="H32" s="80"/>
      <c r="I32" s="80"/>
      <c r="J32" s="80"/>
      <c r="K32" s="81"/>
      <c r="L32" s="110"/>
      <c r="M32" s="110"/>
      <c r="N32" s="110"/>
      <c r="O32" s="110"/>
      <c r="P32" s="112"/>
      <c r="Q32" s="112"/>
      <c r="R32" s="112"/>
      <c r="S32" s="110"/>
      <c r="T32" s="110"/>
      <c r="U32" s="110"/>
      <c r="V32" s="110"/>
      <c r="W32" s="112"/>
      <c r="X32" s="112"/>
      <c r="Y32" s="112"/>
      <c r="Z32" s="110"/>
      <c r="AA32" s="110"/>
      <c r="AB32" s="110"/>
      <c r="AC32" s="110"/>
      <c r="AD32" s="112"/>
      <c r="AE32" s="112"/>
      <c r="AF32" s="112"/>
    </row>
    <row r="33" spans="1:32" ht="20.25" customHeight="1">
      <c r="A33" s="10"/>
      <c r="B33" s="12"/>
      <c r="C33" s="108" t="s">
        <v>90</v>
      </c>
      <c r="D33" s="108"/>
      <c r="E33" s="108"/>
      <c r="F33" s="108"/>
      <c r="G33" s="108"/>
      <c r="H33" s="108"/>
      <c r="I33" s="108"/>
      <c r="J33" s="108"/>
      <c r="K33" s="144"/>
      <c r="L33" s="110">
        <v>600209</v>
      </c>
      <c r="M33" s="110"/>
      <c r="N33" s="110"/>
      <c r="O33" s="110"/>
      <c r="P33" s="112">
        <v>1.5</v>
      </c>
      <c r="Q33" s="112"/>
      <c r="R33" s="112"/>
      <c r="S33" s="110">
        <v>828212</v>
      </c>
      <c r="T33" s="110"/>
      <c r="U33" s="110"/>
      <c r="V33" s="110"/>
      <c r="W33" s="112">
        <v>2.1</v>
      </c>
      <c r="X33" s="112"/>
      <c r="Y33" s="112"/>
      <c r="Z33" s="110">
        <v>1168094</v>
      </c>
      <c r="AA33" s="110"/>
      <c r="AB33" s="110"/>
      <c r="AC33" s="110"/>
      <c r="AD33" s="112">
        <v>2.9</v>
      </c>
      <c r="AE33" s="112"/>
      <c r="AF33" s="112"/>
    </row>
    <row r="34" spans="1:32" ht="12.75" customHeight="1">
      <c r="A34" s="10"/>
      <c r="B34" s="12"/>
      <c r="C34" s="80"/>
      <c r="D34" s="80"/>
      <c r="E34" s="80"/>
      <c r="F34" s="80"/>
      <c r="G34" s="80"/>
      <c r="H34" s="80"/>
      <c r="I34" s="80"/>
      <c r="J34" s="80"/>
      <c r="K34" s="81"/>
      <c r="L34" s="110"/>
      <c r="M34" s="110"/>
      <c r="N34" s="110"/>
      <c r="O34" s="110"/>
      <c r="P34" s="112"/>
      <c r="Q34" s="112"/>
      <c r="R34" s="112"/>
      <c r="S34" s="110"/>
      <c r="T34" s="110"/>
      <c r="U34" s="110"/>
      <c r="V34" s="110"/>
      <c r="W34" s="112"/>
      <c r="X34" s="112"/>
      <c r="Y34" s="112"/>
      <c r="Z34" s="110"/>
      <c r="AA34" s="110"/>
      <c r="AB34" s="110"/>
      <c r="AC34" s="110"/>
      <c r="AD34" s="112"/>
      <c r="AE34" s="112"/>
      <c r="AF34" s="112"/>
    </row>
    <row r="35" spans="1:32" ht="20.25" customHeight="1">
      <c r="A35" s="10"/>
      <c r="B35" s="12"/>
      <c r="C35" s="108" t="s">
        <v>91</v>
      </c>
      <c r="D35" s="108"/>
      <c r="E35" s="108"/>
      <c r="F35" s="108"/>
      <c r="G35" s="108"/>
      <c r="H35" s="108"/>
      <c r="I35" s="108"/>
      <c r="J35" s="108"/>
      <c r="K35" s="144"/>
      <c r="L35" s="110">
        <v>115543</v>
      </c>
      <c r="M35" s="110"/>
      <c r="N35" s="110"/>
      <c r="O35" s="110"/>
      <c r="P35" s="112">
        <v>0.3</v>
      </c>
      <c r="Q35" s="112"/>
      <c r="R35" s="112"/>
      <c r="S35" s="110">
        <v>77707</v>
      </c>
      <c r="T35" s="110"/>
      <c r="U35" s="110"/>
      <c r="V35" s="110"/>
      <c r="W35" s="112">
        <v>0.2</v>
      </c>
      <c r="X35" s="112"/>
      <c r="Y35" s="112"/>
      <c r="Z35" s="110">
        <v>45033</v>
      </c>
      <c r="AA35" s="110"/>
      <c r="AB35" s="110"/>
      <c r="AC35" s="110"/>
      <c r="AD35" s="112">
        <v>0.1</v>
      </c>
      <c r="AE35" s="112"/>
      <c r="AF35" s="112"/>
    </row>
    <row r="36" spans="1:32" ht="12.75" customHeight="1">
      <c r="A36" s="10"/>
      <c r="B36" s="12"/>
      <c r="C36" s="80"/>
      <c r="D36" s="80"/>
      <c r="E36" s="80"/>
      <c r="F36" s="80"/>
      <c r="G36" s="80"/>
      <c r="H36" s="80"/>
      <c r="I36" s="80"/>
      <c r="J36" s="80"/>
      <c r="K36" s="81"/>
      <c r="L36" s="110"/>
      <c r="M36" s="110"/>
      <c r="N36" s="110"/>
      <c r="O36" s="110"/>
      <c r="P36" s="112"/>
      <c r="Q36" s="112"/>
      <c r="R36" s="112"/>
      <c r="S36" s="110"/>
      <c r="T36" s="110"/>
      <c r="U36" s="110"/>
      <c r="V36" s="110"/>
      <c r="W36" s="112"/>
      <c r="X36" s="112"/>
      <c r="Y36" s="112"/>
      <c r="Z36" s="110"/>
      <c r="AA36" s="110"/>
      <c r="AB36" s="110"/>
      <c r="AC36" s="110"/>
      <c r="AD36" s="112"/>
      <c r="AE36" s="112"/>
      <c r="AF36" s="112"/>
    </row>
    <row r="37" spans="1:32" ht="20.25" customHeight="1">
      <c r="A37" s="10"/>
      <c r="B37" s="12"/>
      <c r="C37" s="108" t="s">
        <v>235</v>
      </c>
      <c r="D37" s="108"/>
      <c r="E37" s="108"/>
      <c r="F37" s="108"/>
      <c r="G37" s="108"/>
      <c r="H37" s="108"/>
      <c r="I37" s="108"/>
      <c r="J37" s="108"/>
      <c r="K37" s="144"/>
      <c r="L37" s="110">
        <v>11463</v>
      </c>
      <c r="M37" s="110"/>
      <c r="N37" s="110"/>
      <c r="O37" s="110"/>
      <c r="P37" s="112">
        <v>0</v>
      </c>
      <c r="Q37" s="112"/>
      <c r="R37" s="112"/>
      <c r="S37" s="110">
        <v>16550</v>
      </c>
      <c r="T37" s="110"/>
      <c r="U37" s="110"/>
      <c r="V37" s="110"/>
      <c r="W37" s="112">
        <v>0</v>
      </c>
      <c r="X37" s="112"/>
      <c r="Y37" s="112"/>
      <c r="Z37" s="110">
        <v>33643</v>
      </c>
      <c r="AA37" s="110"/>
      <c r="AB37" s="110"/>
      <c r="AC37" s="110"/>
      <c r="AD37" s="112">
        <v>0.1</v>
      </c>
      <c r="AE37" s="112"/>
      <c r="AF37" s="112"/>
    </row>
    <row r="38" spans="1:33" ht="12.75" customHeight="1">
      <c r="A38" s="10"/>
      <c r="B38" s="12"/>
      <c r="C38" s="80"/>
      <c r="D38" s="80"/>
      <c r="E38" s="80"/>
      <c r="F38" s="80"/>
      <c r="G38" s="80"/>
      <c r="H38" s="80"/>
      <c r="I38" s="80"/>
      <c r="J38" s="80"/>
      <c r="K38" s="81"/>
      <c r="L38" s="110"/>
      <c r="M38" s="110"/>
      <c r="N38" s="110"/>
      <c r="O38" s="110"/>
      <c r="P38" s="228"/>
      <c r="Q38" s="228"/>
      <c r="R38" s="228"/>
      <c r="S38" s="110"/>
      <c r="T38" s="110"/>
      <c r="U38" s="110"/>
      <c r="V38" s="110"/>
      <c r="W38" s="112"/>
      <c r="X38" s="112"/>
      <c r="Y38" s="112"/>
      <c r="Z38" s="110"/>
      <c r="AA38" s="110"/>
      <c r="AB38" s="110"/>
      <c r="AC38" s="110"/>
      <c r="AD38" s="112"/>
      <c r="AE38" s="112"/>
      <c r="AF38" s="112"/>
      <c r="AG38" s="12"/>
    </row>
    <row r="39" spans="1:32" ht="20.25" customHeight="1">
      <c r="A39" s="10"/>
      <c r="B39" s="12"/>
      <c r="C39" s="108" t="s">
        <v>236</v>
      </c>
      <c r="D39" s="108"/>
      <c r="E39" s="108"/>
      <c r="F39" s="108"/>
      <c r="G39" s="108"/>
      <c r="H39" s="108"/>
      <c r="I39" s="108"/>
      <c r="J39" s="108"/>
      <c r="K39" s="144"/>
      <c r="L39" s="110">
        <v>17136</v>
      </c>
      <c r="M39" s="110"/>
      <c r="N39" s="110"/>
      <c r="O39" s="110"/>
      <c r="P39" s="112">
        <v>0</v>
      </c>
      <c r="Q39" s="112"/>
      <c r="R39" s="112"/>
      <c r="S39" s="110">
        <v>27749</v>
      </c>
      <c r="T39" s="110"/>
      <c r="U39" s="110"/>
      <c r="V39" s="110"/>
      <c r="W39" s="112">
        <v>0.1</v>
      </c>
      <c r="X39" s="112"/>
      <c r="Y39" s="112"/>
      <c r="Z39" s="110">
        <v>23787</v>
      </c>
      <c r="AA39" s="110"/>
      <c r="AB39" s="110"/>
      <c r="AC39" s="110"/>
      <c r="AD39" s="112">
        <v>0.1</v>
      </c>
      <c r="AE39" s="112"/>
      <c r="AF39" s="112"/>
    </row>
    <row r="40" spans="1:32" ht="12.75" customHeight="1">
      <c r="A40" s="10"/>
      <c r="B40" s="12"/>
      <c r="C40" s="80"/>
      <c r="D40" s="80"/>
      <c r="E40" s="80"/>
      <c r="F40" s="80"/>
      <c r="G40" s="80"/>
      <c r="H40" s="80"/>
      <c r="I40" s="80"/>
      <c r="J40" s="80"/>
      <c r="K40" s="81"/>
      <c r="L40" s="110"/>
      <c r="M40" s="110"/>
      <c r="N40" s="110"/>
      <c r="O40" s="110"/>
      <c r="P40" s="112"/>
      <c r="Q40" s="112"/>
      <c r="R40" s="112"/>
      <c r="S40" s="110"/>
      <c r="T40" s="110"/>
      <c r="U40" s="110"/>
      <c r="V40" s="110"/>
      <c r="W40" s="112"/>
      <c r="X40" s="112"/>
      <c r="Y40" s="112"/>
      <c r="Z40" s="110"/>
      <c r="AA40" s="110"/>
      <c r="AB40" s="110"/>
      <c r="AC40" s="110"/>
      <c r="AD40" s="112"/>
      <c r="AE40" s="112"/>
      <c r="AF40" s="112"/>
    </row>
    <row r="41" spans="1:32" ht="20.25" customHeight="1">
      <c r="A41" s="10"/>
      <c r="B41" s="12"/>
      <c r="C41" s="108" t="s">
        <v>92</v>
      </c>
      <c r="D41" s="108"/>
      <c r="E41" s="108"/>
      <c r="F41" s="108"/>
      <c r="G41" s="108"/>
      <c r="H41" s="108"/>
      <c r="I41" s="108"/>
      <c r="J41" s="108"/>
      <c r="K41" s="144"/>
      <c r="L41" s="110">
        <v>1269984</v>
      </c>
      <c r="M41" s="110"/>
      <c r="N41" s="110"/>
      <c r="O41" s="110"/>
      <c r="P41" s="112">
        <v>3.1</v>
      </c>
      <c r="Q41" s="112"/>
      <c r="R41" s="112"/>
      <c r="S41" s="110">
        <v>1182942</v>
      </c>
      <c r="T41" s="110"/>
      <c r="U41" s="110"/>
      <c r="V41" s="110"/>
      <c r="W41" s="112">
        <v>3.1</v>
      </c>
      <c r="X41" s="112"/>
      <c r="Y41" s="112"/>
      <c r="Z41" s="110">
        <v>1260043</v>
      </c>
      <c r="AA41" s="110"/>
      <c r="AB41" s="110"/>
      <c r="AC41" s="110"/>
      <c r="AD41" s="112">
        <v>3.1</v>
      </c>
      <c r="AE41" s="112"/>
      <c r="AF41" s="112"/>
    </row>
    <row r="42" spans="1:33" ht="12.75" customHeight="1">
      <c r="A42" s="10"/>
      <c r="B42" s="12"/>
      <c r="C42" s="80"/>
      <c r="D42" s="80"/>
      <c r="E42" s="80"/>
      <c r="F42" s="80"/>
      <c r="G42" s="80"/>
      <c r="H42" s="80"/>
      <c r="I42" s="80"/>
      <c r="J42" s="80"/>
      <c r="K42" s="81"/>
      <c r="L42" s="110"/>
      <c r="M42" s="110"/>
      <c r="N42" s="110"/>
      <c r="O42" s="110"/>
      <c r="P42" s="112"/>
      <c r="Q42" s="112"/>
      <c r="R42" s="112"/>
      <c r="S42" s="110"/>
      <c r="T42" s="110"/>
      <c r="U42" s="110"/>
      <c r="V42" s="110"/>
      <c r="W42" s="112"/>
      <c r="X42" s="112"/>
      <c r="Y42" s="112"/>
      <c r="Z42" s="110"/>
      <c r="AA42" s="110"/>
      <c r="AB42" s="110"/>
      <c r="AC42" s="110"/>
      <c r="AD42" s="112"/>
      <c r="AE42" s="112"/>
      <c r="AF42" s="112"/>
      <c r="AG42" s="12"/>
    </row>
    <row r="43" spans="1:32" ht="20.25" customHeight="1">
      <c r="A43" s="10"/>
      <c r="B43" s="12"/>
      <c r="C43" s="108" t="s">
        <v>93</v>
      </c>
      <c r="D43" s="108"/>
      <c r="E43" s="108"/>
      <c r="F43" s="108"/>
      <c r="G43" s="108"/>
      <c r="H43" s="108"/>
      <c r="I43" s="108"/>
      <c r="J43" s="108"/>
      <c r="K43" s="144"/>
      <c r="L43" s="110">
        <v>48769</v>
      </c>
      <c r="M43" s="110"/>
      <c r="N43" s="110"/>
      <c r="O43" s="110"/>
      <c r="P43" s="112">
        <v>0.1</v>
      </c>
      <c r="Q43" s="112"/>
      <c r="R43" s="112"/>
      <c r="S43" s="110">
        <v>44691</v>
      </c>
      <c r="T43" s="110"/>
      <c r="U43" s="110"/>
      <c r="V43" s="110"/>
      <c r="W43" s="112">
        <v>0.1</v>
      </c>
      <c r="X43" s="112"/>
      <c r="Y43" s="112"/>
      <c r="Z43" s="110">
        <v>45936</v>
      </c>
      <c r="AA43" s="110"/>
      <c r="AB43" s="110"/>
      <c r="AC43" s="110"/>
      <c r="AD43" s="112">
        <v>0.1</v>
      </c>
      <c r="AE43" s="112"/>
      <c r="AF43" s="112"/>
    </row>
    <row r="44" spans="1:32" ht="12.75" customHeight="1">
      <c r="A44" s="10"/>
      <c r="B44" s="12"/>
      <c r="C44" s="80"/>
      <c r="D44" s="80"/>
      <c r="E44" s="80"/>
      <c r="F44" s="80"/>
      <c r="G44" s="80"/>
      <c r="H44" s="80"/>
      <c r="I44" s="80"/>
      <c r="J44" s="80"/>
      <c r="K44" s="81"/>
      <c r="L44" s="110"/>
      <c r="M44" s="110"/>
      <c r="N44" s="110"/>
      <c r="O44" s="110"/>
      <c r="P44" s="112"/>
      <c r="Q44" s="112"/>
      <c r="R44" s="112"/>
      <c r="S44" s="110"/>
      <c r="T44" s="110"/>
      <c r="U44" s="110"/>
      <c r="V44" s="110"/>
      <c r="W44" s="112"/>
      <c r="X44" s="112"/>
      <c r="Y44" s="112"/>
      <c r="Z44" s="110"/>
      <c r="AA44" s="110"/>
      <c r="AB44" s="110"/>
      <c r="AC44" s="110"/>
      <c r="AD44" s="112"/>
      <c r="AE44" s="112"/>
      <c r="AF44" s="112"/>
    </row>
    <row r="45" spans="1:32" ht="20.25" customHeight="1">
      <c r="A45" s="10"/>
      <c r="B45" s="12"/>
      <c r="C45" s="108" t="s">
        <v>94</v>
      </c>
      <c r="D45" s="108"/>
      <c r="E45" s="108"/>
      <c r="F45" s="108"/>
      <c r="G45" s="108"/>
      <c r="H45" s="108"/>
      <c r="I45" s="108"/>
      <c r="J45" s="108"/>
      <c r="K45" s="144"/>
      <c r="L45" s="110" t="s">
        <v>284</v>
      </c>
      <c r="M45" s="110"/>
      <c r="N45" s="110"/>
      <c r="O45" s="110"/>
      <c r="P45" s="112" t="s">
        <v>284</v>
      </c>
      <c r="Q45" s="112"/>
      <c r="R45" s="112"/>
      <c r="S45" s="110" t="s">
        <v>284</v>
      </c>
      <c r="T45" s="110"/>
      <c r="U45" s="110"/>
      <c r="V45" s="110"/>
      <c r="W45" s="112" t="s">
        <v>284</v>
      </c>
      <c r="X45" s="112"/>
      <c r="Y45" s="112"/>
      <c r="Z45" s="110" t="s">
        <v>25</v>
      </c>
      <c r="AA45" s="110"/>
      <c r="AB45" s="110"/>
      <c r="AC45" s="110"/>
      <c r="AD45" s="112" t="s">
        <v>256</v>
      </c>
      <c r="AE45" s="112"/>
      <c r="AF45" s="112"/>
    </row>
    <row r="46" spans="1:32" ht="12.75" customHeight="1">
      <c r="A46" s="10"/>
      <c r="B46" s="12"/>
      <c r="C46" s="80"/>
      <c r="D46" s="80"/>
      <c r="E46" s="80"/>
      <c r="F46" s="80"/>
      <c r="G46" s="80"/>
      <c r="H46" s="80"/>
      <c r="I46" s="80"/>
      <c r="J46" s="80"/>
      <c r="K46" s="81"/>
      <c r="L46" s="110"/>
      <c r="M46" s="110"/>
      <c r="N46" s="110"/>
      <c r="O46" s="110"/>
      <c r="P46" s="112"/>
      <c r="Q46" s="112"/>
      <c r="R46" s="112"/>
      <c r="S46" s="110"/>
      <c r="T46" s="110"/>
      <c r="U46" s="110"/>
      <c r="V46" s="110"/>
      <c r="W46" s="112"/>
      <c r="X46" s="112"/>
      <c r="Y46" s="112"/>
      <c r="Z46" s="110"/>
      <c r="AA46" s="110"/>
      <c r="AB46" s="110"/>
      <c r="AC46" s="110"/>
      <c r="AD46" s="112"/>
      <c r="AE46" s="112"/>
      <c r="AF46" s="112"/>
    </row>
    <row r="47" spans="1:32" ht="20.25" customHeight="1">
      <c r="A47" s="10"/>
      <c r="B47" s="12"/>
      <c r="C47" s="108" t="s">
        <v>95</v>
      </c>
      <c r="D47" s="108"/>
      <c r="E47" s="108"/>
      <c r="F47" s="108"/>
      <c r="G47" s="108"/>
      <c r="H47" s="108"/>
      <c r="I47" s="108"/>
      <c r="J47" s="108"/>
      <c r="K47" s="144"/>
      <c r="L47" s="110">
        <v>146824</v>
      </c>
      <c r="M47" s="110"/>
      <c r="N47" s="110"/>
      <c r="O47" s="110"/>
      <c r="P47" s="112">
        <v>0.4</v>
      </c>
      <c r="Q47" s="112"/>
      <c r="R47" s="112"/>
      <c r="S47" s="110">
        <v>135591</v>
      </c>
      <c r="T47" s="110"/>
      <c r="U47" s="110"/>
      <c r="V47" s="110"/>
      <c r="W47" s="112">
        <v>0.3</v>
      </c>
      <c r="X47" s="112"/>
      <c r="Y47" s="112"/>
      <c r="Z47" s="110">
        <v>134502</v>
      </c>
      <c r="AA47" s="110"/>
      <c r="AB47" s="110"/>
      <c r="AC47" s="110"/>
      <c r="AD47" s="112">
        <v>0.3</v>
      </c>
      <c r="AE47" s="112"/>
      <c r="AF47" s="112"/>
    </row>
    <row r="48" spans="1:32" ht="12.75" customHeight="1">
      <c r="A48" s="10"/>
      <c r="B48" s="12"/>
      <c r="C48" s="80"/>
      <c r="D48" s="80"/>
      <c r="E48" s="80"/>
      <c r="F48" s="80"/>
      <c r="G48" s="80"/>
      <c r="H48" s="80"/>
      <c r="I48" s="80"/>
      <c r="J48" s="80"/>
      <c r="K48" s="81"/>
      <c r="L48" s="110"/>
      <c r="M48" s="110"/>
      <c r="N48" s="110"/>
      <c r="O48" s="110"/>
      <c r="P48" s="112"/>
      <c r="Q48" s="112"/>
      <c r="R48" s="112"/>
      <c r="S48" s="110"/>
      <c r="T48" s="110"/>
      <c r="U48" s="110"/>
      <c r="V48" s="110"/>
      <c r="W48" s="112"/>
      <c r="X48" s="112"/>
      <c r="Y48" s="112"/>
      <c r="Z48" s="110"/>
      <c r="AA48" s="110"/>
      <c r="AB48" s="110"/>
      <c r="AC48" s="110"/>
      <c r="AD48" s="112"/>
      <c r="AE48" s="112"/>
      <c r="AF48" s="112"/>
    </row>
    <row r="49" spans="1:32" ht="20.25" customHeight="1">
      <c r="A49" s="10"/>
      <c r="B49" s="12"/>
      <c r="C49" s="186" t="s">
        <v>96</v>
      </c>
      <c r="D49" s="186"/>
      <c r="E49" s="186"/>
      <c r="F49" s="186"/>
      <c r="G49" s="186"/>
      <c r="H49" s="186"/>
      <c r="I49" s="186"/>
      <c r="J49" s="186"/>
      <c r="K49" s="226"/>
      <c r="L49" s="110">
        <v>12876</v>
      </c>
      <c r="M49" s="110"/>
      <c r="N49" s="110"/>
      <c r="O49" s="110"/>
      <c r="P49" s="112">
        <v>0</v>
      </c>
      <c r="Q49" s="112"/>
      <c r="R49" s="112"/>
      <c r="S49" s="110">
        <v>12876</v>
      </c>
      <c r="T49" s="110"/>
      <c r="U49" s="110"/>
      <c r="V49" s="110"/>
      <c r="W49" s="112">
        <v>0</v>
      </c>
      <c r="X49" s="112"/>
      <c r="Y49" s="112"/>
      <c r="Z49" s="110">
        <v>13101</v>
      </c>
      <c r="AA49" s="110"/>
      <c r="AB49" s="110"/>
      <c r="AC49" s="110"/>
      <c r="AD49" s="112">
        <v>0.1</v>
      </c>
      <c r="AE49" s="112"/>
      <c r="AF49" s="112"/>
    </row>
    <row r="50" spans="1:32" ht="12.75" customHeight="1">
      <c r="A50" s="10"/>
      <c r="B50" s="12"/>
      <c r="C50" s="80"/>
      <c r="D50" s="80"/>
      <c r="E50" s="80"/>
      <c r="F50" s="80"/>
      <c r="G50" s="80"/>
      <c r="H50" s="80"/>
      <c r="I50" s="80"/>
      <c r="J50" s="80"/>
      <c r="K50" s="81"/>
      <c r="L50" s="110"/>
      <c r="M50" s="110"/>
      <c r="N50" s="110"/>
      <c r="O50" s="110"/>
      <c r="P50" s="112"/>
      <c r="Q50" s="112"/>
      <c r="R50" s="112"/>
      <c r="S50" s="110"/>
      <c r="T50" s="110"/>
      <c r="U50" s="110"/>
      <c r="V50" s="110"/>
      <c r="W50" s="112"/>
      <c r="X50" s="112"/>
      <c r="Y50" s="112"/>
      <c r="Z50" s="110"/>
      <c r="AA50" s="110"/>
      <c r="AB50" s="110"/>
      <c r="AC50" s="110"/>
      <c r="AD50" s="112"/>
      <c r="AE50" s="112"/>
      <c r="AF50" s="112"/>
    </row>
    <row r="51" spans="1:32" ht="20.25" customHeight="1">
      <c r="A51" s="10"/>
      <c r="B51" s="12"/>
      <c r="C51" s="108" t="s">
        <v>97</v>
      </c>
      <c r="D51" s="108"/>
      <c r="E51" s="108"/>
      <c r="F51" s="108"/>
      <c r="G51" s="108"/>
      <c r="H51" s="108"/>
      <c r="I51" s="108"/>
      <c r="J51" s="108"/>
      <c r="K51" s="144"/>
      <c r="L51" s="110">
        <v>384414</v>
      </c>
      <c r="M51" s="110"/>
      <c r="N51" s="110"/>
      <c r="O51" s="110"/>
      <c r="P51" s="112">
        <v>0.9</v>
      </c>
      <c r="Q51" s="112"/>
      <c r="R51" s="112"/>
      <c r="S51" s="110">
        <v>376336</v>
      </c>
      <c r="T51" s="110"/>
      <c r="U51" s="110"/>
      <c r="V51" s="110"/>
      <c r="W51" s="112">
        <v>1</v>
      </c>
      <c r="X51" s="112"/>
      <c r="Y51" s="112"/>
      <c r="Z51" s="110">
        <v>302794</v>
      </c>
      <c r="AA51" s="110"/>
      <c r="AB51" s="110"/>
      <c r="AC51" s="110"/>
      <c r="AD51" s="112">
        <v>0.7</v>
      </c>
      <c r="AE51" s="112"/>
      <c r="AF51" s="112"/>
    </row>
    <row r="52" spans="1:32" ht="12.75" customHeight="1">
      <c r="A52" s="10"/>
      <c r="B52" s="12"/>
      <c r="C52" s="88"/>
      <c r="D52" s="88"/>
      <c r="E52" s="88"/>
      <c r="F52" s="88"/>
      <c r="G52" s="88"/>
      <c r="H52" s="88"/>
      <c r="I52" s="88"/>
      <c r="J52" s="88"/>
      <c r="K52" s="82"/>
      <c r="L52" s="110"/>
      <c r="M52" s="110"/>
      <c r="N52" s="110"/>
      <c r="O52" s="110"/>
      <c r="P52" s="112"/>
      <c r="Q52" s="112"/>
      <c r="R52" s="112"/>
      <c r="S52" s="110"/>
      <c r="T52" s="110"/>
      <c r="U52" s="110"/>
      <c r="V52" s="110"/>
      <c r="W52" s="112"/>
      <c r="X52" s="112"/>
      <c r="Y52" s="112"/>
      <c r="Z52" s="110"/>
      <c r="AA52" s="110"/>
      <c r="AB52" s="110"/>
      <c r="AC52" s="110"/>
      <c r="AD52" s="112"/>
      <c r="AE52" s="112"/>
      <c r="AF52" s="112"/>
    </row>
    <row r="53" spans="1:32" ht="20.25" customHeight="1">
      <c r="A53" s="10"/>
      <c r="B53" s="12"/>
      <c r="C53" s="108" t="s">
        <v>98</v>
      </c>
      <c r="D53" s="108"/>
      <c r="E53" s="108"/>
      <c r="F53" s="108"/>
      <c r="G53" s="108"/>
      <c r="H53" s="108"/>
      <c r="I53" s="108"/>
      <c r="J53" s="108"/>
      <c r="K53" s="144"/>
      <c r="L53" s="110">
        <v>7169676</v>
      </c>
      <c r="M53" s="110"/>
      <c r="N53" s="110"/>
      <c r="O53" s="110"/>
      <c r="P53" s="112">
        <v>17.4</v>
      </c>
      <c r="Q53" s="112"/>
      <c r="R53" s="112"/>
      <c r="S53" s="110">
        <v>7065318</v>
      </c>
      <c r="T53" s="110"/>
      <c r="U53" s="110"/>
      <c r="V53" s="110"/>
      <c r="W53" s="112">
        <v>18.2</v>
      </c>
      <c r="X53" s="112"/>
      <c r="Y53" s="112"/>
      <c r="Z53" s="110">
        <v>6942710</v>
      </c>
      <c r="AA53" s="110"/>
      <c r="AB53" s="110"/>
      <c r="AC53" s="110"/>
      <c r="AD53" s="112">
        <v>17.1</v>
      </c>
      <c r="AE53" s="112"/>
      <c r="AF53" s="112"/>
    </row>
    <row r="54" spans="1:32" ht="12.75" customHeight="1">
      <c r="A54" s="10"/>
      <c r="B54" s="12"/>
      <c r="C54" s="80"/>
      <c r="D54" s="80"/>
      <c r="E54" s="80"/>
      <c r="F54" s="80"/>
      <c r="G54" s="80"/>
      <c r="H54" s="80"/>
      <c r="I54" s="80"/>
      <c r="J54" s="80"/>
      <c r="K54" s="81"/>
      <c r="L54" s="110"/>
      <c r="M54" s="110"/>
      <c r="N54" s="110"/>
      <c r="O54" s="110"/>
      <c r="P54" s="112"/>
      <c r="Q54" s="112"/>
      <c r="R54" s="112"/>
      <c r="S54" s="110"/>
      <c r="T54" s="110"/>
      <c r="U54" s="110"/>
      <c r="V54" s="110"/>
      <c r="W54" s="112"/>
      <c r="X54" s="112"/>
      <c r="Y54" s="112"/>
      <c r="Z54" s="110"/>
      <c r="AA54" s="110"/>
      <c r="AB54" s="110"/>
      <c r="AC54" s="110"/>
      <c r="AD54" s="112"/>
      <c r="AE54" s="112"/>
      <c r="AF54" s="112"/>
    </row>
    <row r="55" spans="1:32" ht="20.25" customHeight="1">
      <c r="A55" s="10"/>
      <c r="B55" s="12"/>
      <c r="C55" s="108" t="s">
        <v>99</v>
      </c>
      <c r="D55" s="108"/>
      <c r="E55" s="108"/>
      <c r="F55" s="108"/>
      <c r="G55" s="108"/>
      <c r="H55" s="108"/>
      <c r="I55" s="108"/>
      <c r="J55" s="108"/>
      <c r="K55" s="144"/>
      <c r="L55" s="110">
        <v>30942</v>
      </c>
      <c r="M55" s="110"/>
      <c r="N55" s="110"/>
      <c r="O55" s="110"/>
      <c r="P55" s="112">
        <v>0.1</v>
      </c>
      <c r="Q55" s="112"/>
      <c r="R55" s="112"/>
      <c r="S55" s="110">
        <v>31518</v>
      </c>
      <c r="T55" s="110"/>
      <c r="U55" s="110"/>
      <c r="V55" s="110"/>
      <c r="W55" s="112">
        <v>0.1</v>
      </c>
      <c r="X55" s="112"/>
      <c r="Y55" s="112"/>
      <c r="Z55" s="110">
        <v>33382</v>
      </c>
      <c r="AA55" s="110"/>
      <c r="AB55" s="110"/>
      <c r="AC55" s="110"/>
      <c r="AD55" s="112">
        <v>0.1</v>
      </c>
      <c r="AE55" s="112"/>
      <c r="AF55" s="112"/>
    </row>
    <row r="56" spans="1:32" ht="12.75" customHeight="1">
      <c r="A56" s="10"/>
      <c r="B56" s="12"/>
      <c r="C56" s="80"/>
      <c r="D56" s="80"/>
      <c r="E56" s="80"/>
      <c r="F56" s="80"/>
      <c r="G56" s="80"/>
      <c r="H56" s="80"/>
      <c r="I56" s="80"/>
      <c r="J56" s="80"/>
      <c r="K56" s="81"/>
      <c r="L56" s="110"/>
      <c r="M56" s="110"/>
      <c r="N56" s="110"/>
      <c r="O56" s="110"/>
      <c r="P56" s="112"/>
      <c r="Q56" s="112"/>
      <c r="R56" s="112"/>
      <c r="S56" s="110"/>
      <c r="T56" s="110"/>
      <c r="U56" s="110"/>
      <c r="V56" s="110"/>
      <c r="W56" s="112"/>
      <c r="X56" s="112"/>
      <c r="Y56" s="112"/>
      <c r="Z56" s="110"/>
      <c r="AA56" s="110"/>
      <c r="AB56" s="110"/>
      <c r="AC56" s="110"/>
      <c r="AD56" s="112"/>
      <c r="AE56" s="112"/>
      <c r="AF56" s="112"/>
    </row>
    <row r="57" spans="1:32" ht="20.25" customHeight="1">
      <c r="A57" s="10"/>
      <c r="B57" s="12"/>
      <c r="C57" s="108" t="s">
        <v>105</v>
      </c>
      <c r="D57" s="108"/>
      <c r="E57" s="108"/>
      <c r="F57" s="108"/>
      <c r="G57" s="108"/>
      <c r="H57" s="108"/>
      <c r="I57" s="108"/>
      <c r="J57" s="108"/>
      <c r="K57" s="144"/>
      <c r="L57" s="110">
        <v>308</v>
      </c>
      <c r="M57" s="110"/>
      <c r="N57" s="110"/>
      <c r="O57" s="110"/>
      <c r="P57" s="112">
        <v>0</v>
      </c>
      <c r="Q57" s="112"/>
      <c r="R57" s="112"/>
      <c r="S57" s="110">
        <v>440735</v>
      </c>
      <c r="T57" s="110"/>
      <c r="U57" s="110"/>
      <c r="V57" s="110"/>
      <c r="W57" s="112">
        <v>1.1</v>
      </c>
      <c r="X57" s="112"/>
      <c r="Y57" s="112"/>
      <c r="Z57" s="110">
        <v>721027</v>
      </c>
      <c r="AA57" s="110"/>
      <c r="AB57" s="110"/>
      <c r="AC57" s="110"/>
      <c r="AD57" s="112">
        <v>1.8</v>
      </c>
      <c r="AE57" s="112"/>
      <c r="AF57" s="112"/>
    </row>
    <row r="58" spans="1:32" ht="12.75" customHeight="1">
      <c r="A58" s="10"/>
      <c r="B58" s="12"/>
      <c r="C58" s="80"/>
      <c r="D58" s="80"/>
      <c r="E58" s="80"/>
      <c r="F58" s="80"/>
      <c r="G58" s="80"/>
      <c r="H58" s="80"/>
      <c r="I58" s="80"/>
      <c r="J58" s="80"/>
      <c r="K58" s="81"/>
      <c r="L58" s="110"/>
      <c r="M58" s="110"/>
      <c r="N58" s="110"/>
      <c r="O58" s="110"/>
      <c r="P58" s="112"/>
      <c r="Q58" s="112"/>
      <c r="R58" s="112"/>
      <c r="S58" s="110"/>
      <c r="T58" s="110"/>
      <c r="U58" s="110"/>
      <c r="V58" s="110"/>
      <c r="W58" s="112"/>
      <c r="X58" s="112"/>
      <c r="Y58" s="112"/>
      <c r="Z58" s="110"/>
      <c r="AA58" s="110"/>
      <c r="AB58" s="110"/>
      <c r="AC58" s="110"/>
      <c r="AD58" s="112"/>
      <c r="AE58" s="112"/>
      <c r="AF58" s="112"/>
    </row>
    <row r="59" spans="1:32" ht="20.25" customHeight="1">
      <c r="A59" s="10"/>
      <c r="B59" s="12"/>
      <c r="C59" s="108" t="s">
        <v>12</v>
      </c>
      <c r="D59" s="108"/>
      <c r="E59" s="108"/>
      <c r="F59" s="108"/>
      <c r="G59" s="108"/>
      <c r="H59" s="108"/>
      <c r="I59" s="108"/>
      <c r="J59" s="108"/>
      <c r="K59" s="144"/>
      <c r="L59" s="110">
        <v>621153</v>
      </c>
      <c r="M59" s="110"/>
      <c r="N59" s="110"/>
      <c r="O59" s="110"/>
      <c r="P59" s="112">
        <v>1.5</v>
      </c>
      <c r="Q59" s="112"/>
      <c r="R59" s="112"/>
      <c r="S59" s="110">
        <v>547099</v>
      </c>
      <c r="T59" s="110"/>
      <c r="U59" s="110"/>
      <c r="V59" s="110"/>
      <c r="W59" s="112">
        <v>1.4</v>
      </c>
      <c r="X59" s="112"/>
      <c r="Y59" s="112"/>
      <c r="Z59" s="110">
        <v>457270</v>
      </c>
      <c r="AA59" s="110"/>
      <c r="AB59" s="110"/>
      <c r="AC59" s="110"/>
      <c r="AD59" s="112">
        <v>1.1</v>
      </c>
      <c r="AE59" s="112"/>
      <c r="AF59" s="112"/>
    </row>
    <row r="60" spans="1:32" ht="12.75" customHeight="1">
      <c r="A60" s="10"/>
      <c r="B60" s="12"/>
      <c r="C60" s="80"/>
      <c r="D60" s="80"/>
      <c r="E60" s="80"/>
      <c r="F60" s="80"/>
      <c r="G60" s="80"/>
      <c r="H60" s="80"/>
      <c r="I60" s="80"/>
      <c r="J60" s="80"/>
      <c r="K60" s="81"/>
      <c r="L60" s="110"/>
      <c r="M60" s="110"/>
      <c r="N60" s="110"/>
      <c r="O60" s="110"/>
      <c r="P60" s="112"/>
      <c r="Q60" s="112"/>
      <c r="R60" s="112"/>
      <c r="S60" s="110"/>
      <c r="T60" s="110"/>
      <c r="U60" s="110"/>
      <c r="V60" s="110"/>
      <c r="W60" s="112"/>
      <c r="X60" s="112"/>
      <c r="Y60" s="112"/>
      <c r="Z60" s="110"/>
      <c r="AA60" s="110"/>
      <c r="AB60" s="110"/>
      <c r="AC60" s="110"/>
      <c r="AD60" s="112"/>
      <c r="AE60" s="112"/>
      <c r="AF60" s="112"/>
    </row>
    <row r="61" spans="1:32" ht="20.25" customHeight="1">
      <c r="A61" s="10"/>
      <c r="B61" s="12"/>
      <c r="C61" s="108" t="s">
        <v>13</v>
      </c>
      <c r="D61" s="108"/>
      <c r="E61" s="108"/>
      <c r="F61" s="108"/>
      <c r="G61" s="108"/>
      <c r="H61" s="108"/>
      <c r="I61" s="108"/>
      <c r="J61" s="108"/>
      <c r="K61" s="144"/>
      <c r="L61" s="110">
        <v>419724</v>
      </c>
      <c r="M61" s="110"/>
      <c r="N61" s="110"/>
      <c r="O61" s="110"/>
      <c r="P61" s="112">
        <v>1</v>
      </c>
      <c r="Q61" s="112"/>
      <c r="R61" s="112"/>
      <c r="S61" s="110">
        <v>121656</v>
      </c>
      <c r="T61" s="110"/>
      <c r="U61" s="110"/>
      <c r="V61" s="110"/>
      <c r="W61" s="112">
        <v>0.3</v>
      </c>
      <c r="X61" s="112"/>
      <c r="Y61" s="112"/>
      <c r="Z61" s="110">
        <v>185983</v>
      </c>
      <c r="AA61" s="110"/>
      <c r="AB61" s="110"/>
      <c r="AC61" s="110"/>
      <c r="AD61" s="112">
        <v>0.5</v>
      </c>
      <c r="AE61" s="112"/>
      <c r="AF61" s="112"/>
    </row>
    <row r="62" spans="1:32" ht="12.75" customHeight="1">
      <c r="A62" s="10"/>
      <c r="B62" s="12"/>
      <c r="C62" s="80"/>
      <c r="D62" s="80"/>
      <c r="E62" s="80"/>
      <c r="F62" s="80"/>
      <c r="G62" s="80"/>
      <c r="H62" s="80"/>
      <c r="I62" s="80"/>
      <c r="J62" s="80"/>
      <c r="K62" s="81"/>
      <c r="L62" s="110"/>
      <c r="M62" s="110"/>
      <c r="N62" s="110"/>
      <c r="O62" s="110"/>
      <c r="P62" s="112"/>
      <c r="Q62" s="112"/>
      <c r="R62" s="112"/>
      <c r="S62" s="110"/>
      <c r="T62" s="110"/>
      <c r="U62" s="110"/>
      <c r="V62" s="110"/>
      <c r="W62" s="112"/>
      <c r="X62" s="112"/>
      <c r="Y62" s="112"/>
      <c r="Z62" s="110"/>
      <c r="AA62" s="110"/>
      <c r="AB62" s="110"/>
      <c r="AC62" s="110"/>
      <c r="AD62" s="112"/>
      <c r="AE62" s="112"/>
      <c r="AF62" s="112"/>
    </row>
    <row r="63" spans="1:32" ht="20.25" customHeight="1" thickBot="1">
      <c r="A63" s="10"/>
      <c r="B63" s="12"/>
      <c r="C63" s="174" t="s">
        <v>106</v>
      </c>
      <c r="D63" s="174"/>
      <c r="E63" s="174"/>
      <c r="F63" s="174"/>
      <c r="G63" s="174"/>
      <c r="H63" s="174"/>
      <c r="I63" s="174"/>
      <c r="J63" s="174"/>
      <c r="K63" s="175"/>
      <c r="L63" s="145">
        <v>1815500</v>
      </c>
      <c r="M63" s="145"/>
      <c r="N63" s="145"/>
      <c r="O63" s="145"/>
      <c r="P63" s="227">
        <v>4.4</v>
      </c>
      <c r="Q63" s="227"/>
      <c r="R63" s="227"/>
      <c r="S63" s="145">
        <v>1441700</v>
      </c>
      <c r="T63" s="145"/>
      <c r="U63" s="145"/>
      <c r="V63" s="145"/>
      <c r="W63" s="227">
        <v>3.7</v>
      </c>
      <c r="X63" s="227"/>
      <c r="Y63" s="227"/>
      <c r="Z63" s="145">
        <v>1260250</v>
      </c>
      <c r="AA63" s="145"/>
      <c r="AB63" s="145"/>
      <c r="AC63" s="145"/>
      <c r="AD63" s="227">
        <v>3.1</v>
      </c>
      <c r="AE63" s="227"/>
      <c r="AF63" s="227"/>
    </row>
    <row r="64" spans="1:32" ht="20.25" customHeight="1">
      <c r="A64" s="143" t="s">
        <v>285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0"/>
      <c r="AA64" s="10"/>
      <c r="AB64" s="62" t="s">
        <v>246</v>
      </c>
      <c r="AC64" s="61"/>
      <c r="AD64" s="61"/>
      <c r="AE64" s="61"/>
      <c r="AF64" s="61"/>
    </row>
  </sheetData>
  <sheetProtection/>
  <mergeCells count="396">
    <mergeCell ref="S60:V60"/>
    <mergeCell ref="S42:V42"/>
    <mergeCell ref="W42:Y42"/>
    <mergeCell ref="S62:V62"/>
    <mergeCell ref="W62:Y62"/>
    <mergeCell ref="W52:Y52"/>
    <mergeCell ref="S56:V56"/>
    <mergeCell ref="W56:Y56"/>
    <mergeCell ref="S59:V59"/>
    <mergeCell ref="W59:Y59"/>
    <mergeCell ref="W61:Y61"/>
    <mergeCell ref="W43:Y43"/>
    <mergeCell ref="S43:V43"/>
    <mergeCell ref="W34:Y34"/>
    <mergeCell ref="S32:V32"/>
    <mergeCell ref="W32:Y32"/>
    <mergeCell ref="S33:V33"/>
    <mergeCell ref="W33:Y33"/>
    <mergeCell ref="S34:V34"/>
    <mergeCell ref="W37:Y37"/>
    <mergeCell ref="W39:Y39"/>
    <mergeCell ref="W22:Y22"/>
    <mergeCell ref="S30:V30"/>
    <mergeCell ref="W30:Y30"/>
    <mergeCell ref="S25:V25"/>
    <mergeCell ref="W25:Y25"/>
    <mergeCell ref="S27:V27"/>
    <mergeCell ref="W27:Y27"/>
    <mergeCell ref="W26:Y26"/>
    <mergeCell ref="W35:Y35"/>
    <mergeCell ref="W21:Y21"/>
    <mergeCell ref="S23:V23"/>
    <mergeCell ref="W23:Y23"/>
    <mergeCell ref="S50:V50"/>
    <mergeCell ref="S31:V31"/>
    <mergeCell ref="W31:Y31"/>
    <mergeCell ref="S26:V26"/>
    <mergeCell ref="S44:V44"/>
    <mergeCell ref="S21:V21"/>
    <mergeCell ref="S22:V22"/>
    <mergeCell ref="AD52:AF52"/>
    <mergeCell ref="AD36:AF36"/>
    <mergeCell ref="AD51:AF51"/>
    <mergeCell ref="AD28:AF28"/>
    <mergeCell ref="W18:Y18"/>
    <mergeCell ref="S19:V19"/>
    <mergeCell ref="W19:Y19"/>
    <mergeCell ref="S20:V20"/>
    <mergeCell ref="W20:Y20"/>
    <mergeCell ref="S18:V18"/>
    <mergeCell ref="AD57:AF57"/>
    <mergeCell ref="AD53:AF53"/>
    <mergeCell ref="AD11:AF11"/>
    <mergeCell ref="AD43:AF43"/>
    <mergeCell ref="AD29:AF29"/>
    <mergeCell ref="AD31:AF31"/>
    <mergeCell ref="AD38:AF38"/>
    <mergeCell ref="AD24:AF24"/>
    <mergeCell ref="AD19:AF19"/>
    <mergeCell ref="AD12:AF12"/>
    <mergeCell ref="L51:O51"/>
    <mergeCell ref="Z50:AC50"/>
    <mergeCell ref="P51:R51"/>
    <mergeCell ref="S51:V51"/>
    <mergeCell ref="W51:Y51"/>
    <mergeCell ref="Z54:AC54"/>
    <mergeCell ref="S54:V54"/>
    <mergeCell ref="L56:O56"/>
    <mergeCell ref="AD50:AF50"/>
    <mergeCell ref="AD41:AF41"/>
    <mergeCell ref="AD48:AF48"/>
    <mergeCell ref="Z42:AC42"/>
    <mergeCell ref="Z45:AC45"/>
    <mergeCell ref="Z49:AC49"/>
    <mergeCell ref="W48:Y48"/>
    <mergeCell ref="S49:V49"/>
    <mergeCell ref="Z56:AC56"/>
    <mergeCell ref="AD20:AF20"/>
    <mergeCell ref="AD22:AF22"/>
    <mergeCell ref="AD21:AF21"/>
    <mergeCell ref="AD23:AF23"/>
    <mergeCell ref="AD47:AF47"/>
    <mergeCell ref="AD44:AF44"/>
    <mergeCell ref="AD45:AF45"/>
    <mergeCell ref="AD42:AF42"/>
    <mergeCell ref="AD46:AF46"/>
    <mergeCell ref="AD14:AF14"/>
    <mergeCell ref="AD16:AF16"/>
    <mergeCell ref="AD18:AF18"/>
    <mergeCell ref="AD17:AF17"/>
    <mergeCell ref="L53:O53"/>
    <mergeCell ref="Z53:AC53"/>
    <mergeCell ref="L50:O50"/>
    <mergeCell ref="Z51:AC51"/>
    <mergeCell ref="W50:Y50"/>
    <mergeCell ref="Z44:AC44"/>
    <mergeCell ref="S48:V48"/>
    <mergeCell ref="Z32:AC32"/>
    <mergeCell ref="AD30:AF30"/>
    <mergeCell ref="AD32:AF32"/>
    <mergeCell ref="Z33:AC33"/>
    <mergeCell ref="Z30:AC30"/>
    <mergeCell ref="Z31:AC31"/>
    <mergeCell ref="Z35:AC35"/>
    <mergeCell ref="S35:V35"/>
    <mergeCell ref="AD37:AF37"/>
    <mergeCell ref="Z36:AC36"/>
    <mergeCell ref="AD33:AF33"/>
    <mergeCell ref="AD35:AF35"/>
    <mergeCell ref="AD34:AF34"/>
    <mergeCell ref="Z34:AC34"/>
    <mergeCell ref="Z47:AC47"/>
    <mergeCell ref="Z41:AC41"/>
    <mergeCell ref="S41:V41"/>
    <mergeCell ref="W41:Y41"/>
    <mergeCell ref="S36:V36"/>
    <mergeCell ref="W36:Y36"/>
    <mergeCell ref="S38:V38"/>
    <mergeCell ref="W38:Y38"/>
    <mergeCell ref="Z37:AC37"/>
    <mergeCell ref="Z38:AC38"/>
    <mergeCell ref="S39:V39"/>
    <mergeCell ref="Z28:AC28"/>
    <mergeCell ref="P29:R29"/>
    <mergeCell ref="S28:V28"/>
    <mergeCell ref="W28:Y28"/>
    <mergeCell ref="S29:V29"/>
    <mergeCell ref="W29:Y29"/>
    <mergeCell ref="Z29:AC29"/>
    <mergeCell ref="P28:R28"/>
    <mergeCell ref="Z25:AC25"/>
    <mergeCell ref="AD25:AF25"/>
    <mergeCell ref="AD26:AF26"/>
    <mergeCell ref="Z27:AC27"/>
    <mergeCell ref="AD27:AF27"/>
    <mergeCell ref="Z26:AC26"/>
    <mergeCell ref="Z19:AC19"/>
    <mergeCell ref="L24:O24"/>
    <mergeCell ref="P24:R24"/>
    <mergeCell ref="Z24:AC24"/>
    <mergeCell ref="S24:V24"/>
    <mergeCell ref="W24:Y24"/>
    <mergeCell ref="Z22:AC22"/>
    <mergeCell ref="Z23:AC23"/>
    <mergeCell ref="Z21:AC21"/>
    <mergeCell ref="Z20:AC20"/>
    <mergeCell ref="W16:Y16"/>
    <mergeCell ref="S17:V17"/>
    <mergeCell ref="W17:Y17"/>
    <mergeCell ref="AD13:AF13"/>
    <mergeCell ref="Z14:AC14"/>
    <mergeCell ref="Z15:AC15"/>
    <mergeCell ref="Z16:AC16"/>
    <mergeCell ref="Z13:AC13"/>
    <mergeCell ref="AD15:AF15"/>
    <mergeCell ref="S14:V14"/>
    <mergeCell ref="A2:F2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4:R4"/>
    <mergeCell ref="S3:Y3"/>
    <mergeCell ref="Z9:AC9"/>
    <mergeCell ref="AD5:AF5"/>
    <mergeCell ref="W8:Y8"/>
    <mergeCell ref="S6:V6"/>
    <mergeCell ref="W6:Y6"/>
    <mergeCell ref="S7:V7"/>
    <mergeCell ref="W7:Y7"/>
    <mergeCell ref="S5:V5"/>
    <mergeCell ref="Z5:AC5"/>
    <mergeCell ref="P5:R5"/>
    <mergeCell ref="AD9:AF9"/>
    <mergeCell ref="Z6:AC6"/>
    <mergeCell ref="AD6:AF6"/>
    <mergeCell ref="Z7:AC7"/>
    <mergeCell ref="AD7:AF7"/>
    <mergeCell ref="Z8:AC8"/>
    <mergeCell ref="AD8:AF8"/>
    <mergeCell ref="W5:Y5"/>
    <mergeCell ref="W14:Y14"/>
    <mergeCell ref="S12:V12"/>
    <mergeCell ref="L13:O13"/>
    <mergeCell ref="W15:Y15"/>
    <mergeCell ref="L15:O15"/>
    <mergeCell ref="S8:V8"/>
    <mergeCell ref="L10:O10"/>
    <mergeCell ref="P14:R14"/>
    <mergeCell ref="W9:Y9"/>
    <mergeCell ref="L8:O8"/>
    <mergeCell ref="P8:R8"/>
    <mergeCell ref="S9:V9"/>
    <mergeCell ref="L5:O5"/>
    <mergeCell ref="S10:V10"/>
    <mergeCell ref="P15:R15"/>
    <mergeCell ref="L12:O12"/>
    <mergeCell ref="S13:V13"/>
    <mergeCell ref="P10:R10"/>
    <mergeCell ref="L11:O11"/>
    <mergeCell ref="P11:R11"/>
    <mergeCell ref="S11:V11"/>
    <mergeCell ref="P13:R13"/>
    <mergeCell ref="P12:R12"/>
    <mergeCell ref="P16:R16"/>
    <mergeCell ref="Z18:AC18"/>
    <mergeCell ref="L16:O16"/>
    <mergeCell ref="L14:O14"/>
    <mergeCell ref="P18:R18"/>
    <mergeCell ref="L19:O19"/>
    <mergeCell ref="P19:R19"/>
    <mergeCell ref="S15:V15"/>
    <mergeCell ref="Z17:AC17"/>
    <mergeCell ref="S16:V16"/>
    <mergeCell ref="P21:R21"/>
    <mergeCell ref="L22:O22"/>
    <mergeCell ref="P22:R22"/>
    <mergeCell ref="L20:O20"/>
    <mergeCell ref="L18:O18"/>
    <mergeCell ref="P20:R20"/>
    <mergeCell ref="Z48:AC48"/>
    <mergeCell ref="Z46:AC46"/>
    <mergeCell ref="P47:R47"/>
    <mergeCell ref="Z43:AC43"/>
    <mergeCell ref="W47:Y47"/>
    <mergeCell ref="P48:R48"/>
    <mergeCell ref="S45:V45"/>
    <mergeCell ref="W45:Y45"/>
    <mergeCell ref="P45:R45"/>
    <mergeCell ref="P43:R43"/>
    <mergeCell ref="Z10:AC10"/>
    <mergeCell ref="Z11:AC11"/>
    <mergeCell ref="W12:Y12"/>
    <mergeCell ref="W13:Y13"/>
    <mergeCell ref="W11:Y11"/>
    <mergeCell ref="W10:Y10"/>
    <mergeCell ref="Z12:AC12"/>
    <mergeCell ref="C59:K59"/>
    <mergeCell ref="P63:R63"/>
    <mergeCell ref="Z63:AC63"/>
    <mergeCell ref="AD63:AF63"/>
    <mergeCell ref="S63:V63"/>
    <mergeCell ref="W63:Y63"/>
    <mergeCell ref="AD61:AF61"/>
    <mergeCell ref="Z61:AC61"/>
    <mergeCell ref="W60:Y60"/>
    <mergeCell ref="Z60:AC60"/>
    <mergeCell ref="AD58:AF58"/>
    <mergeCell ref="Z62:AC62"/>
    <mergeCell ref="L61:O61"/>
    <mergeCell ref="Z58:AC58"/>
    <mergeCell ref="AD62:AF62"/>
    <mergeCell ref="P62:R62"/>
    <mergeCell ref="L59:O59"/>
    <mergeCell ref="AD60:AF60"/>
    <mergeCell ref="AD59:AF59"/>
    <mergeCell ref="S61:V61"/>
    <mergeCell ref="C47:K47"/>
    <mergeCell ref="L63:O63"/>
    <mergeCell ref="L55:O55"/>
    <mergeCell ref="L49:O49"/>
    <mergeCell ref="L48:O48"/>
    <mergeCell ref="C61:K61"/>
    <mergeCell ref="C63:K63"/>
    <mergeCell ref="C49:K49"/>
    <mergeCell ref="L57:O57"/>
    <mergeCell ref="C57:K57"/>
    <mergeCell ref="L45:O45"/>
    <mergeCell ref="P55:R55"/>
    <mergeCell ref="P49:R49"/>
    <mergeCell ref="W49:Y49"/>
    <mergeCell ref="S52:V52"/>
    <mergeCell ref="P50:R50"/>
    <mergeCell ref="L47:O47"/>
    <mergeCell ref="S47:V47"/>
    <mergeCell ref="L46:O46"/>
    <mergeCell ref="P46:R46"/>
    <mergeCell ref="Z55:AC55"/>
    <mergeCell ref="S55:V55"/>
    <mergeCell ref="W55:Y55"/>
    <mergeCell ref="AD49:AF49"/>
    <mergeCell ref="AD54:AF54"/>
    <mergeCell ref="AD55:AF55"/>
    <mergeCell ref="Z52:AC52"/>
    <mergeCell ref="W54:Y54"/>
    <mergeCell ref="S53:V53"/>
    <mergeCell ref="W53:Y53"/>
    <mergeCell ref="S46:V46"/>
    <mergeCell ref="W46:Y46"/>
    <mergeCell ref="AD56:AF56"/>
    <mergeCell ref="Z57:AC57"/>
    <mergeCell ref="P61:R61"/>
    <mergeCell ref="P59:R59"/>
    <mergeCell ref="S57:V57"/>
    <mergeCell ref="W57:Y57"/>
    <mergeCell ref="S58:V58"/>
    <mergeCell ref="W58:Y58"/>
    <mergeCell ref="P58:R58"/>
    <mergeCell ref="P57:R57"/>
    <mergeCell ref="AD10:AF10"/>
    <mergeCell ref="Z59:AC59"/>
    <mergeCell ref="L6:O6"/>
    <mergeCell ref="P6:R6"/>
    <mergeCell ref="L7:O7"/>
    <mergeCell ref="P7:R7"/>
    <mergeCell ref="L9:O9"/>
    <mergeCell ref="P9:R9"/>
    <mergeCell ref="L17:O17"/>
    <mergeCell ref="P17:R17"/>
    <mergeCell ref="P27:R27"/>
    <mergeCell ref="L26:O26"/>
    <mergeCell ref="L23:O23"/>
    <mergeCell ref="L25:O25"/>
    <mergeCell ref="P25:R25"/>
    <mergeCell ref="P26:R26"/>
    <mergeCell ref="P23:R23"/>
    <mergeCell ref="L21:O21"/>
    <mergeCell ref="P39:R39"/>
    <mergeCell ref="L30:O30"/>
    <mergeCell ref="P30:R30"/>
    <mergeCell ref="L31:O31"/>
    <mergeCell ref="L29:O29"/>
    <mergeCell ref="P31:R31"/>
    <mergeCell ref="L35:O35"/>
    <mergeCell ref="P35:R35"/>
    <mergeCell ref="P44:R44"/>
    <mergeCell ref="L43:O43"/>
    <mergeCell ref="L41:O41"/>
    <mergeCell ref="P41:R41"/>
    <mergeCell ref="L42:O42"/>
    <mergeCell ref="P42:R42"/>
    <mergeCell ref="W44:Y44"/>
    <mergeCell ref="L37:O37"/>
    <mergeCell ref="P37:R37"/>
    <mergeCell ref="AD39:AF39"/>
    <mergeCell ref="L40:O40"/>
    <mergeCell ref="P40:R40"/>
    <mergeCell ref="S40:V40"/>
    <mergeCell ref="W40:Y40"/>
    <mergeCell ref="Z40:AC40"/>
    <mergeCell ref="AD40:AF40"/>
    <mergeCell ref="Z39:AC39"/>
    <mergeCell ref="S37:V37"/>
    <mergeCell ref="L36:O36"/>
    <mergeCell ref="P36:R36"/>
    <mergeCell ref="L32:O32"/>
    <mergeCell ref="P32:R32"/>
    <mergeCell ref="L34:O34"/>
    <mergeCell ref="L38:O38"/>
    <mergeCell ref="P38:R38"/>
    <mergeCell ref="L39:O39"/>
    <mergeCell ref="A5:J5"/>
    <mergeCell ref="B29:K29"/>
    <mergeCell ref="C16:K16"/>
    <mergeCell ref="C18:K18"/>
    <mergeCell ref="C20:K20"/>
    <mergeCell ref="C22:K22"/>
    <mergeCell ref="B8:K8"/>
    <mergeCell ref="C10:K10"/>
    <mergeCell ref="C12:K12"/>
    <mergeCell ref="C14:K14"/>
    <mergeCell ref="C33:K33"/>
    <mergeCell ref="C35:K35"/>
    <mergeCell ref="P34:R34"/>
    <mergeCell ref="C24:K24"/>
    <mergeCell ref="C26:K26"/>
    <mergeCell ref="P33:R33"/>
    <mergeCell ref="L33:O33"/>
    <mergeCell ref="L28:O28"/>
    <mergeCell ref="C31:K31"/>
    <mergeCell ref="L27:O27"/>
    <mergeCell ref="C37:K37"/>
    <mergeCell ref="C39:K39"/>
    <mergeCell ref="A64:Y64"/>
    <mergeCell ref="C51:K51"/>
    <mergeCell ref="C53:K53"/>
    <mergeCell ref="C55:K55"/>
    <mergeCell ref="L60:O60"/>
    <mergeCell ref="P60:R60"/>
    <mergeCell ref="L62:O62"/>
    <mergeCell ref="L58:O58"/>
    <mergeCell ref="P56:R56"/>
    <mergeCell ref="P53:R53"/>
    <mergeCell ref="C41:K41"/>
    <mergeCell ref="C43:K43"/>
    <mergeCell ref="C45:K45"/>
    <mergeCell ref="L52:O52"/>
    <mergeCell ref="P52:R52"/>
    <mergeCell ref="L54:O54"/>
    <mergeCell ref="P54:R54"/>
    <mergeCell ref="L44:O4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7"/>
  <sheetViews>
    <sheetView showGridLines="0" zoomScale="85" zoomScaleNormal="85" zoomScalePageLayoutView="0" workbookViewId="0" topLeftCell="A1">
      <selection activeCell="A1" sqref="A1:AC1"/>
    </sheetView>
  </sheetViews>
  <sheetFormatPr defaultColWidth="3.75390625" defaultRowHeight="16.5" customHeight="1"/>
  <cols>
    <col min="1" max="7" width="3.75390625" style="29" customWidth="1"/>
    <col min="8" max="8" width="4.75390625" style="29" customWidth="1"/>
    <col min="9" max="9" width="1.75390625" style="29" customWidth="1"/>
    <col min="10" max="14" width="3.75390625" style="29" customWidth="1"/>
    <col min="15" max="15" width="1.4921875" style="12" customWidth="1"/>
    <col min="16" max="22" width="3.75390625" style="29" customWidth="1"/>
    <col min="23" max="29" width="3.625" style="29" customWidth="1"/>
    <col min="30" max="16384" width="3.75390625" style="29" customWidth="1"/>
  </cols>
  <sheetData>
    <row r="1" spans="1:29" ht="16.5" customHeight="1">
      <c r="A1" s="116" t="s">
        <v>312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6.5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1" ht="16.5" customHeight="1" thickBot="1">
      <c r="A3" s="115" t="s">
        <v>2</v>
      </c>
      <c r="B3" s="102"/>
      <c r="C3" s="102"/>
      <c r="D3" s="102"/>
      <c r="E3" s="102"/>
      <c r="X3" s="260" t="s">
        <v>289</v>
      </c>
      <c r="Y3" s="260"/>
      <c r="Z3" s="260"/>
      <c r="AA3" s="260"/>
      <c r="AB3" s="260"/>
      <c r="AC3" s="260"/>
      <c r="AE3" s="92"/>
    </row>
    <row r="4" spans="1:46" ht="16.5" customHeight="1">
      <c r="A4" s="232" t="s">
        <v>153</v>
      </c>
      <c r="B4" s="233"/>
      <c r="C4" s="233"/>
      <c r="D4" s="233"/>
      <c r="E4" s="233"/>
      <c r="F4" s="233"/>
      <c r="G4" s="233"/>
      <c r="H4" s="233"/>
      <c r="I4" s="233"/>
      <c r="J4" s="233"/>
      <c r="K4" s="254"/>
      <c r="L4" s="254"/>
      <c r="M4" s="254"/>
      <c r="N4" s="233" t="s">
        <v>291</v>
      </c>
      <c r="O4" s="233"/>
      <c r="P4" s="233"/>
      <c r="Q4" s="233"/>
      <c r="R4" s="233"/>
      <c r="S4" s="233"/>
      <c r="T4" s="233" t="s">
        <v>154</v>
      </c>
      <c r="U4" s="233"/>
      <c r="V4" s="233"/>
      <c r="W4" s="233"/>
      <c r="X4" s="233"/>
      <c r="Y4" s="233" t="s">
        <v>155</v>
      </c>
      <c r="Z4" s="233"/>
      <c r="AA4" s="233"/>
      <c r="AB4" s="233"/>
      <c r="AC4" s="259"/>
      <c r="AD4" s="30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</row>
    <row r="5" spans="1:46" s="32" customFormat="1" ht="16.5" customHeight="1">
      <c r="A5" s="205" t="s">
        <v>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45"/>
      <c r="N5" s="258">
        <v>11837612</v>
      </c>
      <c r="O5" s="151"/>
      <c r="P5" s="151"/>
      <c r="Q5" s="151"/>
      <c r="R5" s="151"/>
      <c r="S5" s="151"/>
      <c r="T5" s="151">
        <v>-1749259</v>
      </c>
      <c r="U5" s="151"/>
      <c r="V5" s="151"/>
      <c r="W5" s="151"/>
      <c r="X5" s="151"/>
      <c r="Y5" s="151">
        <v>10088353</v>
      </c>
      <c r="Z5" s="151"/>
      <c r="AA5" s="151"/>
      <c r="AB5" s="151"/>
      <c r="AC5" s="151"/>
      <c r="AD5" s="31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</row>
    <row r="6" spans="2:46" ht="16.5" customHeight="1">
      <c r="B6" s="230" t="s">
        <v>156</v>
      </c>
      <c r="C6" s="230"/>
      <c r="D6" s="230"/>
      <c r="E6" s="230"/>
      <c r="F6" s="230"/>
      <c r="G6" s="230"/>
      <c r="H6" s="230"/>
      <c r="I6" s="43"/>
      <c r="J6" s="230" t="s">
        <v>157</v>
      </c>
      <c r="K6" s="230"/>
      <c r="L6" s="230"/>
      <c r="M6" s="241"/>
      <c r="N6" s="111">
        <v>3067916</v>
      </c>
      <c r="O6" s="110"/>
      <c r="P6" s="110"/>
      <c r="Q6" s="110"/>
      <c r="R6" s="110"/>
      <c r="S6" s="110"/>
      <c r="T6" s="110">
        <v>277487</v>
      </c>
      <c r="U6" s="110"/>
      <c r="V6" s="110"/>
      <c r="W6" s="110"/>
      <c r="X6" s="110"/>
      <c r="Y6" s="110">
        <v>3345403</v>
      </c>
      <c r="Z6" s="110"/>
      <c r="AA6" s="110"/>
      <c r="AB6" s="110"/>
      <c r="AC6" s="110"/>
      <c r="AD6" s="30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ht="16.5" customHeight="1">
      <c r="B7" s="230" t="s">
        <v>158</v>
      </c>
      <c r="C7" s="230"/>
      <c r="D7" s="230"/>
      <c r="E7" s="230"/>
      <c r="F7" s="230"/>
      <c r="G7" s="230"/>
      <c r="H7" s="230"/>
      <c r="I7" s="43"/>
      <c r="J7" s="230" t="s">
        <v>157</v>
      </c>
      <c r="K7" s="230"/>
      <c r="L7" s="230"/>
      <c r="M7" s="241"/>
      <c r="N7" s="111">
        <v>2276993</v>
      </c>
      <c r="O7" s="110"/>
      <c r="P7" s="110"/>
      <c r="Q7" s="110"/>
      <c r="R7" s="110"/>
      <c r="S7" s="110"/>
      <c r="T7" s="110">
        <v>-197531</v>
      </c>
      <c r="U7" s="110"/>
      <c r="V7" s="110"/>
      <c r="W7" s="110"/>
      <c r="X7" s="110"/>
      <c r="Y7" s="110">
        <v>2079462</v>
      </c>
      <c r="Z7" s="110"/>
      <c r="AA7" s="110"/>
      <c r="AB7" s="110"/>
      <c r="AC7" s="110"/>
      <c r="AD7" s="30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</row>
    <row r="8" spans="2:46" ht="16.5" customHeight="1">
      <c r="B8" s="230" t="s">
        <v>159</v>
      </c>
      <c r="C8" s="230"/>
      <c r="D8" s="230"/>
      <c r="E8" s="230"/>
      <c r="F8" s="230"/>
      <c r="G8" s="230"/>
      <c r="H8" s="230"/>
      <c r="I8" s="43"/>
      <c r="J8" s="230" t="s">
        <v>157</v>
      </c>
      <c r="K8" s="230"/>
      <c r="L8" s="230"/>
      <c r="M8" s="241"/>
      <c r="N8" s="111">
        <v>1916072</v>
      </c>
      <c r="O8" s="110"/>
      <c r="P8" s="110"/>
      <c r="Q8" s="110"/>
      <c r="R8" s="110"/>
      <c r="S8" s="110"/>
      <c r="T8" s="110">
        <v>-237281</v>
      </c>
      <c r="U8" s="110"/>
      <c r="V8" s="110"/>
      <c r="W8" s="110"/>
      <c r="X8" s="110"/>
      <c r="Y8" s="110">
        <v>1678791</v>
      </c>
      <c r="Z8" s="110"/>
      <c r="AA8" s="110"/>
      <c r="AB8" s="110"/>
      <c r="AC8" s="110"/>
      <c r="AD8" s="30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2:46" ht="16.5" customHeight="1">
      <c r="B9" s="230" t="s">
        <v>160</v>
      </c>
      <c r="C9" s="230"/>
      <c r="D9" s="230"/>
      <c r="E9" s="230"/>
      <c r="F9" s="230"/>
      <c r="G9" s="230"/>
      <c r="H9" s="230"/>
      <c r="I9" s="43"/>
      <c r="J9" s="230" t="s">
        <v>161</v>
      </c>
      <c r="K9" s="230"/>
      <c r="L9" s="230"/>
      <c r="M9" s="241"/>
      <c r="N9" s="111">
        <v>6000</v>
      </c>
      <c r="O9" s="110"/>
      <c r="P9" s="110"/>
      <c r="Q9" s="110"/>
      <c r="R9" s="110"/>
      <c r="S9" s="110"/>
      <c r="T9" s="110" t="s">
        <v>256</v>
      </c>
      <c r="U9" s="110"/>
      <c r="V9" s="110"/>
      <c r="W9" s="110"/>
      <c r="X9" s="110"/>
      <c r="Y9" s="110">
        <v>6000</v>
      </c>
      <c r="Z9" s="110"/>
      <c r="AA9" s="110"/>
      <c r="AB9" s="110"/>
      <c r="AC9" s="110"/>
      <c r="AD9" s="30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</row>
    <row r="10" spans="2:46" ht="16.5" customHeight="1">
      <c r="B10" s="230" t="s">
        <v>162</v>
      </c>
      <c r="C10" s="230"/>
      <c r="D10" s="230"/>
      <c r="E10" s="230"/>
      <c r="F10" s="230"/>
      <c r="G10" s="230"/>
      <c r="H10" s="230"/>
      <c r="I10" s="43"/>
      <c r="J10" s="230" t="s">
        <v>157</v>
      </c>
      <c r="K10" s="230"/>
      <c r="L10" s="230"/>
      <c r="M10" s="241"/>
      <c r="N10" s="111">
        <v>569343</v>
      </c>
      <c r="O10" s="110"/>
      <c r="P10" s="110"/>
      <c r="Q10" s="110"/>
      <c r="R10" s="110"/>
      <c r="S10" s="110"/>
      <c r="T10" s="110" t="s">
        <v>256</v>
      </c>
      <c r="U10" s="110"/>
      <c r="V10" s="110"/>
      <c r="W10" s="110"/>
      <c r="X10" s="110"/>
      <c r="Y10" s="110">
        <v>569343</v>
      </c>
      <c r="Z10" s="110"/>
      <c r="AA10" s="110"/>
      <c r="AB10" s="110"/>
      <c r="AC10" s="110"/>
      <c r="AD10" s="30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</row>
    <row r="11" spans="2:46" ht="16.5" customHeight="1">
      <c r="B11" s="230" t="s">
        <v>163</v>
      </c>
      <c r="C11" s="230"/>
      <c r="D11" s="230"/>
      <c r="E11" s="230"/>
      <c r="F11" s="230"/>
      <c r="G11" s="230"/>
      <c r="H11" s="230"/>
      <c r="I11" s="43"/>
      <c r="J11" s="230" t="s">
        <v>157</v>
      </c>
      <c r="K11" s="230"/>
      <c r="L11" s="230"/>
      <c r="M11" s="241"/>
      <c r="N11" s="111">
        <v>28037</v>
      </c>
      <c r="O11" s="110"/>
      <c r="P11" s="110"/>
      <c r="Q11" s="110"/>
      <c r="R11" s="110"/>
      <c r="S11" s="110"/>
      <c r="T11" s="110">
        <v>-28037</v>
      </c>
      <c r="U11" s="110"/>
      <c r="V11" s="110"/>
      <c r="W11" s="110"/>
      <c r="X11" s="110"/>
      <c r="Y11" s="110" t="s">
        <v>256</v>
      </c>
      <c r="Z11" s="110"/>
      <c r="AA11" s="110"/>
      <c r="AB11" s="110"/>
      <c r="AC11" s="110"/>
      <c r="AD11" s="30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</row>
    <row r="12" spans="2:46" ht="16.5" customHeight="1">
      <c r="B12" s="230" t="s">
        <v>164</v>
      </c>
      <c r="C12" s="230"/>
      <c r="D12" s="230"/>
      <c r="E12" s="230"/>
      <c r="F12" s="230"/>
      <c r="G12" s="230"/>
      <c r="H12" s="230"/>
      <c r="I12" s="43"/>
      <c r="J12" s="230" t="s">
        <v>157</v>
      </c>
      <c r="K12" s="230"/>
      <c r="L12" s="230"/>
      <c r="M12" s="241"/>
      <c r="N12" s="111">
        <v>222658</v>
      </c>
      <c r="O12" s="110"/>
      <c r="P12" s="110"/>
      <c r="Q12" s="110"/>
      <c r="R12" s="110"/>
      <c r="S12" s="110"/>
      <c r="T12" s="110">
        <v>-222658</v>
      </c>
      <c r="U12" s="110"/>
      <c r="V12" s="110"/>
      <c r="W12" s="110"/>
      <c r="X12" s="110"/>
      <c r="Y12" s="110" t="s">
        <v>256</v>
      </c>
      <c r="Z12" s="110"/>
      <c r="AA12" s="110"/>
      <c r="AB12" s="110"/>
      <c r="AC12" s="110"/>
      <c r="AD12" s="30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</row>
    <row r="13" spans="2:46" ht="16.5" customHeight="1">
      <c r="B13" s="230" t="s">
        <v>165</v>
      </c>
      <c r="C13" s="230"/>
      <c r="D13" s="230"/>
      <c r="E13" s="230"/>
      <c r="F13" s="230"/>
      <c r="G13" s="230"/>
      <c r="H13" s="230"/>
      <c r="I13" s="43"/>
      <c r="J13" s="230" t="s">
        <v>157</v>
      </c>
      <c r="K13" s="230"/>
      <c r="L13" s="230"/>
      <c r="M13" s="241"/>
      <c r="N13" s="111">
        <v>75309</v>
      </c>
      <c r="O13" s="110"/>
      <c r="P13" s="110"/>
      <c r="Q13" s="110"/>
      <c r="R13" s="110"/>
      <c r="S13" s="110"/>
      <c r="T13" s="110" t="s">
        <v>256</v>
      </c>
      <c r="U13" s="110"/>
      <c r="V13" s="110"/>
      <c r="W13" s="110"/>
      <c r="X13" s="110"/>
      <c r="Y13" s="110">
        <v>75309</v>
      </c>
      <c r="Z13" s="110"/>
      <c r="AA13" s="110"/>
      <c r="AB13" s="110"/>
      <c r="AC13" s="110"/>
      <c r="AD13" s="30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</row>
    <row r="14" spans="2:46" ht="16.5" customHeight="1">
      <c r="B14" s="230" t="s">
        <v>166</v>
      </c>
      <c r="C14" s="230"/>
      <c r="D14" s="230"/>
      <c r="E14" s="230"/>
      <c r="F14" s="230"/>
      <c r="G14" s="230"/>
      <c r="H14" s="230"/>
      <c r="I14" s="43"/>
      <c r="J14" s="230" t="s">
        <v>157</v>
      </c>
      <c r="K14" s="230"/>
      <c r="L14" s="230"/>
      <c r="M14" s="241"/>
      <c r="N14" s="111">
        <v>10012</v>
      </c>
      <c r="O14" s="110"/>
      <c r="P14" s="110"/>
      <c r="Q14" s="110"/>
      <c r="R14" s="110"/>
      <c r="S14" s="110"/>
      <c r="T14" s="110" t="s">
        <v>256</v>
      </c>
      <c r="U14" s="110"/>
      <c r="V14" s="110"/>
      <c r="W14" s="110"/>
      <c r="X14" s="110"/>
      <c r="Y14" s="110">
        <v>10012</v>
      </c>
      <c r="Z14" s="110"/>
      <c r="AA14" s="110"/>
      <c r="AB14" s="110"/>
      <c r="AC14" s="110"/>
      <c r="AD14" s="30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ht="16.5" customHeight="1">
      <c r="B15" s="230" t="s">
        <v>167</v>
      </c>
      <c r="C15" s="230"/>
      <c r="D15" s="230"/>
      <c r="E15" s="230"/>
      <c r="F15" s="230"/>
      <c r="G15" s="230"/>
      <c r="H15" s="230"/>
      <c r="I15" s="43"/>
      <c r="J15" s="230" t="s">
        <v>157</v>
      </c>
      <c r="K15" s="230"/>
      <c r="L15" s="230"/>
      <c r="M15" s="241"/>
      <c r="N15" s="111">
        <v>1365138</v>
      </c>
      <c r="O15" s="110"/>
      <c r="P15" s="110"/>
      <c r="Q15" s="110"/>
      <c r="R15" s="110"/>
      <c r="S15" s="110"/>
      <c r="T15" s="110">
        <v>-1236508</v>
      </c>
      <c r="U15" s="110"/>
      <c r="V15" s="110"/>
      <c r="W15" s="110"/>
      <c r="X15" s="110"/>
      <c r="Y15" s="110">
        <v>128630</v>
      </c>
      <c r="Z15" s="110"/>
      <c r="AA15" s="110"/>
      <c r="AB15" s="110"/>
      <c r="AC15" s="110"/>
      <c r="AD15" s="30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2:46" ht="16.5" customHeight="1">
      <c r="B16" s="230" t="s">
        <v>168</v>
      </c>
      <c r="C16" s="230"/>
      <c r="D16" s="230"/>
      <c r="E16" s="230"/>
      <c r="F16" s="230"/>
      <c r="G16" s="230"/>
      <c r="H16" s="230"/>
      <c r="I16" s="43"/>
      <c r="J16" s="230" t="s">
        <v>157</v>
      </c>
      <c r="K16" s="230"/>
      <c r="L16" s="230"/>
      <c r="M16" s="241"/>
      <c r="N16" s="111">
        <v>5831</v>
      </c>
      <c r="O16" s="110"/>
      <c r="P16" s="110"/>
      <c r="Q16" s="110"/>
      <c r="R16" s="110"/>
      <c r="S16" s="110"/>
      <c r="T16" s="110">
        <v>8</v>
      </c>
      <c r="U16" s="110"/>
      <c r="V16" s="110"/>
      <c r="W16" s="110"/>
      <c r="X16" s="110"/>
      <c r="Y16" s="110">
        <v>5839</v>
      </c>
      <c r="Z16" s="110"/>
      <c r="AA16" s="110"/>
      <c r="AB16" s="110"/>
      <c r="AC16" s="110"/>
      <c r="AD16" s="30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2:46" ht="16.5" customHeight="1">
      <c r="B17" s="230" t="s">
        <v>160</v>
      </c>
      <c r="C17" s="230"/>
      <c r="D17" s="230"/>
      <c r="E17" s="230"/>
      <c r="F17" s="230"/>
      <c r="G17" s="230"/>
      <c r="H17" s="230"/>
      <c r="I17" s="43"/>
      <c r="J17" s="230" t="s">
        <v>169</v>
      </c>
      <c r="K17" s="230"/>
      <c r="L17" s="230"/>
      <c r="M17" s="241"/>
      <c r="N17" s="111">
        <v>1010054</v>
      </c>
      <c r="O17" s="110"/>
      <c r="P17" s="110"/>
      <c r="Q17" s="110"/>
      <c r="R17" s="110"/>
      <c r="S17" s="110"/>
      <c r="T17" s="110" t="s">
        <v>256</v>
      </c>
      <c r="U17" s="110"/>
      <c r="V17" s="110"/>
      <c r="W17" s="110"/>
      <c r="X17" s="110"/>
      <c r="Y17" s="110">
        <v>1010054</v>
      </c>
      <c r="Z17" s="110"/>
      <c r="AA17" s="110"/>
      <c r="AB17" s="110"/>
      <c r="AC17" s="110"/>
      <c r="AD17" s="30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</row>
    <row r="18" spans="2:46" ht="16.5" customHeight="1">
      <c r="B18" s="230" t="s">
        <v>170</v>
      </c>
      <c r="C18" s="230"/>
      <c r="D18" s="230"/>
      <c r="E18" s="230"/>
      <c r="F18" s="230"/>
      <c r="G18" s="230"/>
      <c r="H18" s="230"/>
      <c r="I18" s="43"/>
      <c r="J18" s="230" t="s">
        <v>157</v>
      </c>
      <c r="K18" s="230"/>
      <c r="L18" s="230"/>
      <c r="M18" s="241"/>
      <c r="N18" s="111">
        <v>19005</v>
      </c>
      <c r="O18" s="110"/>
      <c r="P18" s="110"/>
      <c r="Q18" s="110"/>
      <c r="R18" s="110"/>
      <c r="S18" s="110"/>
      <c r="T18" s="110">
        <v>4449</v>
      </c>
      <c r="U18" s="110"/>
      <c r="V18" s="110"/>
      <c r="W18" s="110"/>
      <c r="X18" s="110"/>
      <c r="Y18" s="110">
        <v>23454</v>
      </c>
      <c r="Z18" s="110"/>
      <c r="AA18" s="110"/>
      <c r="AB18" s="110"/>
      <c r="AC18" s="110"/>
      <c r="AD18" s="30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ht="16.5" customHeight="1">
      <c r="B19" s="230" t="s">
        <v>171</v>
      </c>
      <c r="C19" s="230"/>
      <c r="D19" s="230"/>
      <c r="E19" s="230"/>
      <c r="F19" s="230"/>
      <c r="G19" s="230"/>
      <c r="H19" s="230"/>
      <c r="I19" s="43"/>
      <c r="J19" s="230" t="s">
        <v>157</v>
      </c>
      <c r="K19" s="230"/>
      <c r="L19" s="230"/>
      <c r="M19" s="241"/>
      <c r="N19" s="111">
        <v>10203</v>
      </c>
      <c r="O19" s="110"/>
      <c r="P19" s="110"/>
      <c r="Q19" s="110"/>
      <c r="R19" s="110"/>
      <c r="S19" s="110"/>
      <c r="T19" s="110">
        <v>14</v>
      </c>
      <c r="U19" s="110"/>
      <c r="V19" s="110"/>
      <c r="W19" s="110"/>
      <c r="X19" s="110"/>
      <c r="Y19" s="110">
        <v>10217</v>
      </c>
      <c r="Z19" s="110"/>
      <c r="AA19" s="110"/>
      <c r="AB19" s="110"/>
      <c r="AC19" s="110"/>
      <c r="AD19" s="30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</row>
    <row r="20" spans="2:46" ht="16.5" customHeight="1">
      <c r="B20" s="230" t="s">
        <v>172</v>
      </c>
      <c r="C20" s="230"/>
      <c r="D20" s="230"/>
      <c r="E20" s="230"/>
      <c r="F20" s="230"/>
      <c r="G20" s="230"/>
      <c r="H20" s="230"/>
      <c r="I20" s="43"/>
      <c r="J20" s="230" t="s">
        <v>157</v>
      </c>
      <c r="K20" s="230"/>
      <c r="L20" s="230"/>
      <c r="M20" s="241"/>
      <c r="N20" s="111" t="s">
        <v>256</v>
      </c>
      <c r="O20" s="110"/>
      <c r="P20" s="110"/>
      <c r="Q20" s="110"/>
      <c r="R20" s="110"/>
      <c r="S20" s="110"/>
      <c r="T20" s="110" t="s">
        <v>256</v>
      </c>
      <c r="U20" s="110"/>
      <c r="V20" s="110"/>
      <c r="W20" s="110"/>
      <c r="X20" s="110"/>
      <c r="Y20" s="110" t="s">
        <v>256</v>
      </c>
      <c r="Z20" s="110"/>
      <c r="AA20" s="110"/>
      <c r="AB20" s="110"/>
      <c r="AC20" s="110"/>
      <c r="AD20" s="30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</row>
    <row r="21" spans="2:46" ht="16.5" customHeight="1">
      <c r="B21" s="230" t="s">
        <v>215</v>
      </c>
      <c r="C21" s="230"/>
      <c r="D21" s="230"/>
      <c r="E21" s="230"/>
      <c r="F21" s="230"/>
      <c r="G21" s="230"/>
      <c r="H21" s="230"/>
      <c r="I21" s="43"/>
      <c r="J21" s="230" t="s">
        <v>157</v>
      </c>
      <c r="K21" s="230"/>
      <c r="L21" s="230"/>
      <c r="M21" s="241"/>
      <c r="N21" s="111">
        <v>371120</v>
      </c>
      <c r="O21" s="110"/>
      <c r="P21" s="110"/>
      <c r="Q21" s="110"/>
      <c r="R21" s="110"/>
      <c r="S21" s="110"/>
      <c r="T21" s="110">
        <v>-127665</v>
      </c>
      <c r="U21" s="110"/>
      <c r="V21" s="110"/>
      <c r="W21" s="110"/>
      <c r="X21" s="110"/>
      <c r="Y21" s="110">
        <v>243455</v>
      </c>
      <c r="Z21" s="110"/>
      <c r="AA21" s="110"/>
      <c r="AB21" s="110"/>
      <c r="AC21" s="110"/>
      <c r="AD21" s="30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</row>
    <row r="22" spans="2:46" ht="16.5" customHeight="1">
      <c r="B22" s="230" t="s">
        <v>295</v>
      </c>
      <c r="C22" s="230"/>
      <c r="D22" s="230"/>
      <c r="E22" s="230"/>
      <c r="F22" s="230"/>
      <c r="G22" s="230"/>
      <c r="H22" s="230"/>
      <c r="I22" s="43"/>
      <c r="J22" s="230" t="s">
        <v>157</v>
      </c>
      <c r="K22" s="230"/>
      <c r="L22" s="230"/>
      <c r="M22" s="241"/>
      <c r="N22" s="111">
        <v>333465</v>
      </c>
      <c r="O22" s="110"/>
      <c r="P22" s="110"/>
      <c r="Q22" s="110"/>
      <c r="R22" s="110"/>
      <c r="S22" s="110"/>
      <c r="T22" s="110">
        <v>-333448</v>
      </c>
      <c r="U22" s="110"/>
      <c r="V22" s="110"/>
      <c r="W22" s="110"/>
      <c r="X22" s="110"/>
      <c r="Y22" s="110">
        <v>17</v>
      </c>
      <c r="Z22" s="110"/>
      <c r="AA22" s="110"/>
      <c r="AB22" s="110"/>
      <c r="AC22" s="110"/>
      <c r="AD22" s="30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</row>
    <row r="23" spans="2:46" ht="16.5" customHeight="1">
      <c r="B23" s="230" t="s">
        <v>234</v>
      </c>
      <c r="C23" s="230"/>
      <c r="D23" s="230"/>
      <c r="E23" s="230"/>
      <c r="F23" s="230"/>
      <c r="G23" s="230"/>
      <c r="H23" s="230"/>
      <c r="I23" s="43"/>
      <c r="J23" s="230" t="s">
        <v>157</v>
      </c>
      <c r="K23" s="230"/>
      <c r="L23" s="230"/>
      <c r="M23" s="241"/>
      <c r="N23" s="111">
        <v>550456</v>
      </c>
      <c r="O23" s="110"/>
      <c r="P23" s="110"/>
      <c r="Q23" s="110"/>
      <c r="R23" s="110"/>
      <c r="S23" s="110"/>
      <c r="T23" s="110">
        <v>100873</v>
      </c>
      <c r="U23" s="110"/>
      <c r="V23" s="110"/>
      <c r="W23" s="110"/>
      <c r="X23" s="110"/>
      <c r="Y23" s="110">
        <v>651329</v>
      </c>
      <c r="Z23" s="110"/>
      <c r="AA23" s="110"/>
      <c r="AB23" s="110"/>
      <c r="AC23" s="110"/>
      <c r="AD23" s="30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</row>
    <row r="24" spans="2:46" ht="16.5" customHeight="1" thickBot="1">
      <c r="B24" s="231" t="s">
        <v>290</v>
      </c>
      <c r="C24" s="231"/>
      <c r="D24" s="231"/>
      <c r="E24" s="231"/>
      <c r="F24" s="231"/>
      <c r="G24" s="231"/>
      <c r="H24" s="231"/>
      <c r="I24" s="44"/>
      <c r="J24" s="231" t="s">
        <v>157</v>
      </c>
      <c r="K24" s="231"/>
      <c r="L24" s="231"/>
      <c r="M24" s="267"/>
      <c r="N24" s="176" t="s">
        <v>256</v>
      </c>
      <c r="O24" s="145"/>
      <c r="P24" s="145"/>
      <c r="Q24" s="145"/>
      <c r="R24" s="145"/>
      <c r="S24" s="145"/>
      <c r="T24" s="145">
        <v>251038</v>
      </c>
      <c r="U24" s="145"/>
      <c r="V24" s="145"/>
      <c r="W24" s="145"/>
      <c r="X24" s="145"/>
      <c r="Y24" s="145">
        <v>251038</v>
      </c>
      <c r="Z24" s="145"/>
      <c r="AA24" s="145"/>
      <c r="AB24" s="145"/>
      <c r="AC24" s="145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</row>
    <row r="25" spans="1:29" ht="16.5" customHeight="1">
      <c r="A25" s="66" t="s">
        <v>313</v>
      </c>
      <c r="B25" s="66"/>
      <c r="C25" s="89"/>
      <c r="D25" s="89"/>
      <c r="E25" s="89"/>
      <c r="F25" s="89"/>
      <c r="G25" s="89"/>
      <c r="H25" s="89"/>
      <c r="I25" s="89"/>
      <c r="J25" s="90"/>
      <c r="K25" s="90"/>
      <c r="L25" s="90"/>
      <c r="M25" s="90"/>
      <c r="N25" s="90"/>
      <c r="O25" s="90"/>
      <c r="P25" s="90"/>
      <c r="Q25" s="90"/>
      <c r="R25" s="30"/>
      <c r="S25" s="30"/>
      <c r="T25" s="30"/>
      <c r="U25" s="263"/>
      <c r="V25" s="268"/>
      <c r="W25" s="268"/>
      <c r="X25" s="34"/>
      <c r="Y25" s="91"/>
      <c r="Z25" s="91"/>
      <c r="AA25" s="91"/>
      <c r="AB25" s="91"/>
      <c r="AC25" s="39" t="s">
        <v>246</v>
      </c>
    </row>
    <row r="26" spans="1:29" ht="16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X26" s="230"/>
      <c r="Y26" s="230"/>
      <c r="Z26" s="230"/>
      <c r="AA26" s="230"/>
      <c r="AB26" s="230"/>
      <c r="AC26" s="230"/>
    </row>
    <row r="27" spans="1:29" ht="16.5" customHeight="1">
      <c r="A27" s="116" t="s">
        <v>173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</row>
    <row r="28" spans="1:29" ht="16.5" customHeight="1" thickBot="1">
      <c r="A28" s="115" t="s">
        <v>174</v>
      </c>
      <c r="B28" s="102"/>
      <c r="C28" s="102"/>
      <c r="D28" s="102"/>
      <c r="O28" s="26"/>
      <c r="X28" s="263" t="s">
        <v>257</v>
      </c>
      <c r="Y28" s="264"/>
      <c r="Z28" s="264"/>
      <c r="AA28" s="264"/>
      <c r="AB28" s="264"/>
      <c r="AC28" s="264"/>
    </row>
    <row r="29" spans="1:29" ht="16.5" customHeight="1">
      <c r="A29" s="232" t="s">
        <v>175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58"/>
      <c r="P29" s="232" t="s">
        <v>176</v>
      </c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59"/>
    </row>
    <row r="30" spans="1:29" s="32" customFormat="1" ht="16.5" customHeight="1">
      <c r="A30" s="239" t="s">
        <v>177</v>
      </c>
      <c r="B30" s="240"/>
      <c r="C30" s="240"/>
      <c r="D30" s="240"/>
      <c r="E30" s="240"/>
      <c r="F30" s="240"/>
      <c r="G30" s="240"/>
      <c r="H30" s="240" t="s">
        <v>178</v>
      </c>
      <c r="I30" s="240"/>
      <c r="J30" s="240"/>
      <c r="K30" s="240"/>
      <c r="L30" s="240"/>
      <c r="M30" s="240"/>
      <c r="N30" s="240"/>
      <c r="O30" s="73"/>
      <c r="P30" s="239" t="s">
        <v>177</v>
      </c>
      <c r="Q30" s="240"/>
      <c r="R30" s="240"/>
      <c r="S30" s="240"/>
      <c r="T30" s="240"/>
      <c r="U30" s="240"/>
      <c r="V30" s="240"/>
      <c r="W30" s="146" t="s">
        <v>178</v>
      </c>
      <c r="X30" s="146"/>
      <c r="Y30" s="146"/>
      <c r="Z30" s="146"/>
      <c r="AA30" s="146"/>
      <c r="AB30" s="146"/>
      <c r="AC30" s="194"/>
    </row>
    <row r="31" spans="1:36" ht="16.5" customHeight="1">
      <c r="A31" s="205" t="s">
        <v>179</v>
      </c>
      <c r="B31" s="205"/>
      <c r="C31" s="205"/>
      <c r="D31" s="205"/>
      <c r="E31" s="205"/>
      <c r="F31" s="205"/>
      <c r="G31" s="47"/>
      <c r="H31" s="234">
        <f>SUM(H32:N39)</f>
        <v>11608988.040000001</v>
      </c>
      <c r="I31" s="234"/>
      <c r="J31" s="234"/>
      <c r="K31" s="234"/>
      <c r="L31" s="234"/>
      <c r="M31" s="234"/>
      <c r="N31" s="235"/>
      <c r="O31" s="76"/>
      <c r="P31" s="205" t="s">
        <v>179</v>
      </c>
      <c r="Q31" s="205"/>
      <c r="R31" s="205"/>
      <c r="S31" s="205"/>
      <c r="T31" s="205"/>
      <c r="U31" s="205"/>
      <c r="V31" s="47"/>
      <c r="W31" s="238">
        <f>SUM(W32:AC38)</f>
        <v>7094762.420000001</v>
      </c>
      <c r="X31" s="238"/>
      <c r="Y31" s="238"/>
      <c r="Z31" s="238"/>
      <c r="AA31" s="238"/>
      <c r="AB31" s="238"/>
      <c r="AC31" s="238"/>
      <c r="AD31" s="12"/>
      <c r="AE31" s="12"/>
      <c r="AF31" s="12"/>
      <c r="AG31" s="12"/>
      <c r="AH31" s="12"/>
      <c r="AI31" s="12"/>
      <c r="AJ31" s="12"/>
    </row>
    <row r="32" spans="1:29" ht="16.5" customHeight="1">
      <c r="A32" s="30"/>
      <c r="B32" s="230" t="s">
        <v>180</v>
      </c>
      <c r="C32" s="230"/>
      <c r="D32" s="230"/>
      <c r="E32" s="230"/>
      <c r="F32" s="230"/>
      <c r="G32" s="230"/>
      <c r="H32" s="236">
        <v>419029.34</v>
      </c>
      <c r="I32" s="236"/>
      <c r="J32" s="236"/>
      <c r="K32" s="236"/>
      <c r="L32" s="236"/>
      <c r="M32" s="236"/>
      <c r="N32" s="237"/>
      <c r="O32" s="74"/>
      <c r="Q32" s="177" t="s">
        <v>181</v>
      </c>
      <c r="R32" s="177"/>
      <c r="S32" s="177"/>
      <c r="T32" s="177"/>
      <c r="U32" s="177"/>
      <c r="V32" s="177"/>
      <c r="W32" s="236">
        <v>10113.59</v>
      </c>
      <c r="X32" s="236"/>
      <c r="Y32" s="236"/>
      <c r="Z32" s="236"/>
      <c r="AA32" s="236"/>
      <c r="AB32" s="236"/>
      <c r="AC32" s="236"/>
    </row>
    <row r="33" spans="1:29" ht="16.5" customHeight="1">
      <c r="A33" s="30"/>
      <c r="B33" s="230" t="s">
        <v>182</v>
      </c>
      <c r="C33" s="230"/>
      <c r="D33" s="230"/>
      <c r="E33" s="230"/>
      <c r="F33" s="230"/>
      <c r="G33" s="230"/>
      <c r="H33" s="236">
        <v>10833498.61</v>
      </c>
      <c r="I33" s="236"/>
      <c r="J33" s="236"/>
      <c r="K33" s="236"/>
      <c r="L33" s="236"/>
      <c r="M33" s="236"/>
      <c r="N33" s="237"/>
      <c r="O33" s="74"/>
      <c r="Q33" s="177" t="s">
        <v>183</v>
      </c>
      <c r="R33" s="177"/>
      <c r="S33" s="177"/>
      <c r="T33" s="177"/>
      <c r="U33" s="177"/>
      <c r="V33" s="177"/>
      <c r="W33" s="236">
        <v>6464.54</v>
      </c>
      <c r="X33" s="236"/>
      <c r="Y33" s="236"/>
      <c r="Z33" s="236"/>
      <c r="AA33" s="236"/>
      <c r="AB33" s="236"/>
      <c r="AC33" s="236"/>
    </row>
    <row r="34" spans="1:29" ht="16.5" customHeight="1">
      <c r="A34" s="30"/>
      <c r="B34" s="230" t="s">
        <v>184</v>
      </c>
      <c r="C34" s="230"/>
      <c r="D34" s="230"/>
      <c r="E34" s="230"/>
      <c r="F34" s="230"/>
      <c r="G34" s="230"/>
      <c r="H34" s="236">
        <v>36086.82</v>
      </c>
      <c r="I34" s="236"/>
      <c r="J34" s="236"/>
      <c r="K34" s="236"/>
      <c r="L34" s="236"/>
      <c r="M34" s="236"/>
      <c r="N34" s="237"/>
      <c r="O34" s="74"/>
      <c r="Q34" s="177" t="s">
        <v>185</v>
      </c>
      <c r="R34" s="177"/>
      <c r="S34" s="177"/>
      <c r="T34" s="177"/>
      <c r="U34" s="177"/>
      <c r="V34" s="177"/>
      <c r="W34" s="236">
        <v>586003.95</v>
      </c>
      <c r="X34" s="236"/>
      <c r="Y34" s="236"/>
      <c r="Z34" s="236"/>
      <c r="AA34" s="236"/>
      <c r="AB34" s="236"/>
      <c r="AC34" s="236"/>
    </row>
    <row r="35" spans="1:29" ht="16.5" customHeight="1">
      <c r="A35" s="30"/>
      <c r="B35" s="230" t="s">
        <v>186</v>
      </c>
      <c r="C35" s="230"/>
      <c r="D35" s="230"/>
      <c r="E35" s="230"/>
      <c r="F35" s="230"/>
      <c r="G35" s="230"/>
      <c r="H35" s="236">
        <v>197.45</v>
      </c>
      <c r="I35" s="236"/>
      <c r="J35" s="236"/>
      <c r="K35" s="236"/>
      <c r="L35" s="236"/>
      <c r="M35" s="236"/>
      <c r="N35" s="237"/>
      <c r="O35" s="74"/>
      <c r="Q35" s="177" t="s">
        <v>187</v>
      </c>
      <c r="R35" s="177"/>
      <c r="S35" s="177"/>
      <c r="T35" s="177"/>
      <c r="U35" s="177"/>
      <c r="V35" s="177"/>
      <c r="W35" s="236">
        <v>219375.43</v>
      </c>
      <c r="X35" s="236"/>
      <c r="Y35" s="236"/>
      <c r="Z35" s="236"/>
      <c r="AA35" s="236"/>
      <c r="AB35" s="236"/>
      <c r="AC35" s="236"/>
    </row>
    <row r="36" spans="1:29" ht="16.5" customHeight="1">
      <c r="A36" s="30"/>
      <c r="B36" s="230" t="s">
        <v>188</v>
      </c>
      <c r="C36" s="230"/>
      <c r="D36" s="230"/>
      <c r="E36" s="230"/>
      <c r="F36" s="230"/>
      <c r="G36" s="230"/>
      <c r="H36" s="236">
        <v>101712.24</v>
      </c>
      <c r="I36" s="236"/>
      <c r="J36" s="236"/>
      <c r="K36" s="236"/>
      <c r="L36" s="236"/>
      <c r="M36" s="236"/>
      <c r="N36" s="237"/>
      <c r="O36" s="74"/>
      <c r="Q36" s="177" t="s">
        <v>189</v>
      </c>
      <c r="R36" s="177"/>
      <c r="S36" s="177"/>
      <c r="T36" s="177"/>
      <c r="U36" s="177"/>
      <c r="V36" s="177"/>
      <c r="W36" s="236">
        <v>632334.64</v>
      </c>
      <c r="X36" s="236"/>
      <c r="Y36" s="236"/>
      <c r="Z36" s="236"/>
      <c r="AA36" s="236"/>
      <c r="AB36" s="236"/>
      <c r="AC36" s="236"/>
    </row>
    <row r="37" spans="1:29" ht="16.5" customHeight="1">
      <c r="A37" s="30"/>
      <c r="B37" s="230" t="s">
        <v>190</v>
      </c>
      <c r="C37" s="230"/>
      <c r="D37" s="230"/>
      <c r="E37" s="230"/>
      <c r="F37" s="230"/>
      <c r="G37" s="230"/>
      <c r="H37" s="236">
        <v>25835.22</v>
      </c>
      <c r="I37" s="236"/>
      <c r="J37" s="236"/>
      <c r="K37" s="236"/>
      <c r="L37" s="236"/>
      <c r="M37" s="236"/>
      <c r="N37" s="237"/>
      <c r="O37" s="74"/>
      <c r="Q37" s="177" t="s">
        <v>46</v>
      </c>
      <c r="R37" s="177"/>
      <c r="S37" s="177"/>
      <c r="T37" s="177"/>
      <c r="U37" s="177"/>
      <c r="V37" s="177"/>
      <c r="W37" s="236">
        <v>5416148.4</v>
      </c>
      <c r="X37" s="236"/>
      <c r="Y37" s="236"/>
      <c r="Z37" s="236"/>
      <c r="AA37" s="236"/>
      <c r="AB37" s="236"/>
      <c r="AC37" s="236"/>
    </row>
    <row r="38" spans="1:29" ht="16.5" customHeight="1">
      <c r="A38" s="30"/>
      <c r="B38" s="230" t="s">
        <v>46</v>
      </c>
      <c r="C38" s="230"/>
      <c r="D38" s="230"/>
      <c r="E38" s="230"/>
      <c r="F38" s="230"/>
      <c r="G38" s="230"/>
      <c r="H38" s="236">
        <v>56513.73</v>
      </c>
      <c r="I38" s="236"/>
      <c r="J38" s="236"/>
      <c r="K38" s="236"/>
      <c r="L38" s="236"/>
      <c r="M38" s="236"/>
      <c r="N38" s="237"/>
      <c r="O38" s="74"/>
      <c r="Q38" s="177" t="s">
        <v>191</v>
      </c>
      <c r="R38" s="177"/>
      <c r="S38" s="177"/>
      <c r="T38" s="177"/>
      <c r="U38" s="177"/>
      <c r="V38" s="177"/>
      <c r="W38" s="236">
        <v>224321.87</v>
      </c>
      <c r="X38" s="236"/>
      <c r="Y38" s="236"/>
      <c r="Z38" s="236"/>
      <c r="AA38" s="236"/>
      <c r="AB38" s="236"/>
      <c r="AC38" s="236"/>
    </row>
    <row r="39" spans="1:29" ht="16.5" customHeight="1" thickBot="1">
      <c r="A39" s="70"/>
      <c r="B39" s="231" t="s">
        <v>191</v>
      </c>
      <c r="C39" s="231"/>
      <c r="D39" s="231"/>
      <c r="E39" s="231"/>
      <c r="F39" s="231"/>
      <c r="G39" s="231"/>
      <c r="H39" s="250">
        <v>136114.63</v>
      </c>
      <c r="I39" s="250"/>
      <c r="J39" s="250"/>
      <c r="K39" s="250"/>
      <c r="L39" s="250"/>
      <c r="M39" s="250"/>
      <c r="N39" s="256"/>
      <c r="O39" s="75"/>
      <c r="P39" s="46"/>
      <c r="Q39" s="46"/>
      <c r="R39" s="46"/>
      <c r="S39" s="46"/>
      <c r="T39" s="46"/>
      <c r="U39" s="46"/>
      <c r="V39" s="46"/>
      <c r="W39" s="236"/>
      <c r="X39" s="236"/>
      <c r="Y39" s="236"/>
      <c r="Z39" s="236"/>
      <c r="AA39" s="236"/>
      <c r="AB39" s="236"/>
      <c r="AC39" s="236"/>
    </row>
    <row r="40" spans="1:29" ht="16.5" customHeight="1">
      <c r="A40" s="35"/>
      <c r="B40" s="35"/>
      <c r="C40" s="35"/>
      <c r="D40" s="35"/>
      <c r="E40" s="35"/>
      <c r="F40" s="35"/>
      <c r="G40" s="35"/>
      <c r="H40" s="10"/>
      <c r="I40" s="10"/>
      <c r="J40" s="10"/>
      <c r="K40" s="10"/>
      <c r="L40" s="10"/>
      <c r="M40" s="10"/>
      <c r="N40" s="10"/>
      <c r="O40" s="10"/>
      <c r="P40" s="18"/>
      <c r="Q40" s="18"/>
      <c r="R40" s="18"/>
      <c r="S40" s="18"/>
      <c r="T40" s="18"/>
      <c r="U40" s="18"/>
      <c r="V40" s="18"/>
      <c r="W40" s="18"/>
      <c r="X40" s="139" t="s">
        <v>248</v>
      </c>
      <c r="Y40" s="139"/>
      <c r="Z40" s="139"/>
      <c r="AA40" s="139"/>
      <c r="AB40" s="139"/>
      <c r="AC40" s="139"/>
    </row>
    <row r="42" spans="1:29" ht="16.5" customHeight="1">
      <c r="A42" s="116" t="s">
        <v>192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</row>
    <row r="43" spans="1:29" ht="16.5" customHeight="1" thickBot="1">
      <c r="A43" s="115" t="s">
        <v>174</v>
      </c>
      <c r="B43" s="102"/>
      <c r="C43" s="102"/>
      <c r="D43" s="102"/>
      <c r="X43" s="265" t="s">
        <v>257</v>
      </c>
      <c r="Y43" s="266"/>
      <c r="Z43" s="266"/>
      <c r="AA43" s="266"/>
      <c r="AB43" s="266"/>
      <c r="AC43" s="266"/>
    </row>
    <row r="44" spans="1:29" ht="16.5" customHeight="1">
      <c r="A44" s="232" t="s">
        <v>193</v>
      </c>
      <c r="B44" s="233"/>
      <c r="C44" s="233"/>
      <c r="D44" s="233"/>
      <c r="E44" s="233"/>
      <c r="F44" s="233"/>
      <c r="G44" s="233"/>
      <c r="H44" s="233" t="s">
        <v>178</v>
      </c>
      <c r="I44" s="233"/>
      <c r="J44" s="233"/>
      <c r="K44" s="233"/>
      <c r="L44" s="233"/>
      <c r="M44" s="233"/>
      <c r="N44" s="233"/>
      <c r="O44" s="41"/>
      <c r="P44" s="232" t="s">
        <v>193</v>
      </c>
      <c r="Q44" s="233"/>
      <c r="R44" s="233"/>
      <c r="S44" s="233"/>
      <c r="T44" s="233"/>
      <c r="U44" s="233"/>
      <c r="V44" s="233"/>
      <c r="W44" s="233" t="s">
        <v>178</v>
      </c>
      <c r="X44" s="233"/>
      <c r="Y44" s="233"/>
      <c r="Z44" s="233"/>
      <c r="AA44" s="233"/>
      <c r="AB44" s="233"/>
      <c r="AC44" s="259"/>
    </row>
    <row r="45" spans="1:29" ht="16.5" customHeight="1">
      <c r="A45" s="205" t="s">
        <v>179</v>
      </c>
      <c r="B45" s="205"/>
      <c r="C45" s="205"/>
      <c r="D45" s="205"/>
      <c r="E45" s="205"/>
      <c r="F45" s="205"/>
      <c r="G45" s="48"/>
      <c r="H45" s="234">
        <f>SUM(H46:N49,W45:AB48)</f>
        <v>476783.08</v>
      </c>
      <c r="I45" s="234"/>
      <c r="J45" s="234"/>
      <c r="K45" s="234"/>
      <c r="L45" s="234"/>
      <c r="M45" s="234"/>
      <c r="N45" s="235"/>
      <c r="O45" s="77"/>
      <c r="Q45" s="213" t="s">
        <v>194</v>
      </c>
      <c r="R45" s="213"/>
      <c r="S45" s="213"/>
      <c r="T45" s="213"/>
      <c r="U45" s="213"/>
      <c r="V45" s="213"/>
      <c r="W45" s="242">
        <v>2962.19</v>
      </c>
      <c r="X45" s="242"/>
      <c r="Y45" s="242"/>
      <c r="Z45" s="242"/>
      <c r="AA45" s="242"/>
      <c r="AB45" s="242"/>
      <c r="AC45" s="242"/>
    </row>
    <row r="46" spans="2:29" ht="16.5" customHeight="1">
      <c r="B46" s="230" t="s">
        <v>195</v>
      </c>
      <c r="C46" s="230"/>
      <c r="D46" s="230"/>
      <c r="E46" s="230"/>
      <c r="F46" s="230"/>
      <c r="G46" s="230"/>
      <c r="H46" s="236">
        <v>21831.87</v>
      </c>
      <c r="I46" s="236"/>
      <c r="J46" s="236"/>
      <c r="K46" s="236"/>
      <c r="L46" s="236"/>
      <c r="M46" s="236"/>
      <c r="N46" s="237"/>
      <c r="O46" s="49"/>
      <c r="Q46" s="177" t="s">
        <v>46</v>
      </c>
      <c r="R46" s="177"/>
      <c r="S46" s="177"/>
      <c r="T46" s="177"/>
      <c r="U46" s="177"/>
      <c r="V46" s="177"/>
      <c r="W46" s="236">
        <v>71507.05</v>
      </c>
      <c r="X46" s="236"/>
      <c r="Y46" s="236"/>
      <c r="Z46" s="236"/>
      <c r="AA46" s="236"/>
      <c r="AB46" s="236"/>
      <c r="AC46" s="236"/>
    </row>
    <row r="47" spans="2:29" ht="16.5" customHeight="1">
      <c r="B47" s="230" t="s">
        <v>196</v>
      </c>
      <c r="C47" s="230"/>
      <c r="D47" s="230"/>
      <c r="E47" s="230"/>
      <c r="F47" s="230"/>
      <c r="G47" s="230"/>
      <c r="H47" s="236">
        <v>5112.28</v>
      </c>
      <c r="I47" s="236"/>
      <c r="J47" s="236"/>
      <c r="K47" s="236"/>
      <c r="L47" s="236"/>
      <c r="M47" s="236"/>
      <c r="N47" s="237"/>
      <c r="O47" s="49"/>
      <c r="Q47" s="177" t="s">
        <v>191</v>
      </c>
      <c r="R47" s="177"/>
      <c r="S47" s="177"/>
      <c r="T47" s="177"/>
      <c r="U47" s="177"/>
      <c r="V47" s="177"/>
      <c r="W47" s="236">
        <v>77466.62</v>
      </c>
      <c r="X47" s="236"/>
      <c r="Y47" s="236"/>
      <c r="Z47" s="236"/>
      <c r="AA47" s="236"/>
      <c r="AB47" s="236"/>
      <c r="AC47" s="236"/>
    </row>
    <row r="48" spans="2:29" ht="16.5" customHeight="1">
      <c r="B48" s="230" t="s">
        <v>197</v>
      </c>
      <c r="C48" s="230"/>
      <c r="D48" s="230"/>
      <c r="E48" s="230"/>
      <c r="F48" s="230"/>
      <c r="G48" s="230"/>
      <c r="H48" s="236">
        <v>155648.1</v>
      </c>
      <c r="I48" s="236"/>
      <c r="J48" s="236"/>
      <c r="K48" s="236"/>
      <c r="L48" s="236"/>
      <c r="M48" s="236"/>
      <c r="N48" s="237"/>
      <c r="O48" s="49"/>
      <c r="Q48" s="177" t="s">
        <v>198</v>
      </c>
      <c r="R48" s="177"/>
      <c r="S48" s="177"/>
      <c r="T48" s="177"/>
      <c r="U48" s="177"/>
      <c r="V48" s="177"/>
      <c r="W48" s="236">
        <v>3795.15</v>
      </c>
      <c r="X48" s="236"/>
      <c r="Y48" s="236"/>
      <c r="Z48" s="236"/>
      <c r="AA48" s="236"/>
      <c r="AB48" s="236"/>
      <c r="AC48" s="236"/>
    </row>
    <row r="49" spans="2:29" ht="16.5" customHeight="1" thickBot="1">
      <c r="B49" s="231" t="s">
        <v>199</v>
      </c>
      <c r="C49" s="231"/>
      <c r="D49" s="231"/>
      <c r="E49" s="231"/>
      <c r="F49" s="231"/>
      <c r="G49" s="231"/>
      <c r="H49" s="250">
        <v>138459.82</v>
      </c>
      <c r="I49" s="250"/>
      <c r="J49" s="250"/>
      <c r="K49" s="250"/>
      <c r="L49" s="250"/>
      <c r="M49" s="250"/>
      <c r="N49" s="256"/>
      <c r="O49" s="42"/>
      <c r="P49" s="177"/>
      <c r="Q49" s="177"/>
      <c r="R49" s="177"/>
      <c r="S49" s="177"/>
      <c r="T49" s="177"/>
      <c r="U49" s="177"/>
      <c r="V49" s="177"/>
      <c r="W49" s="236"/>
      <c r="X49" s="236"/>
      <c r="Y49" s="236"/>
      <c r="Z49" s="236"/>
      <c r="AA49" s="236"/>
      <c r="AB49" s="236"/>
      <c r="AC49" s="236"/>
    </row>
    <row r="50" spans="1:29" ht="16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8"/>
      <c r="P50" s="35"/>
      <c r="Q50" s="35"/>
      <c r="R50" s="35"/>
      <c r="S50" s="35"/>
      <c r="T50" s="35"/>
      <c r="U50" s="35"/>
      <c r="V50" s="35"/>
      <c r="W50" s="35"/>
      <c r="X50" s="257" t="s">
        <v>248</v>
      </c>
      <c r="Y50" s="257"/>
      <c r="Z50" s="257"/>
      <c r="AA50" s="257"/>
      <c r="AB50" s="257"/>
      <c r="AC50" s="257"/>
    </row>
    <row r="51" spans="1:29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0"/>
      <c r="P51" s="30"/>
      <c r="Q51" s="30"/>
      <c r="R51" s="30"/>
      <c r="S51" s="30"/>
      <c r="T51" s="30"/>
      <c r="U51" s="30"/>
      <c r="V51" s="30"/>
      <c r="W51" s="30"/>
      <c r="X51" s="30"/>
      <c r="Y51" s="36"/>
      <c r="Z51" s="37"/>
      <c r="AA51" s="37"/>
      <c r="AB51" s="37"/>
      <c r="AC51" s="37"/>
    </row>
    <row r="52" spans="1:29" ht="16.5" customHeight="1">
      <c r="A52" s="116" t="s">
        <v>200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</row>
    <row r="53" spans="1:29" ht="16.5" customHeight="1" thickBot="1">
      <c r="A53" s="115" t="s">
        <v>201</v>
      </c>
      <c r="B53" s="102"/>
      <c r="C53" s="102"/>
      <c r="D53" s="102"/>
      <c r="E53" s="102"/>
      <c r="G53" s="12"/>
      <c r="H53" s="12"/>
      <c r="I53" s="12"/>
      <c r="J53" s="12"/>
      <c r="K53" s="12"/>
      <c r="L53" s="12"/>
      <c r="M53" s="12"/>
      <c r="N53" s="12"/>
      <c r="P53" s="12"/>
      <c r="Q53" s="12"/>
      <c r="R53" s="12"/>
      <c r="S53" s="12"/>
      <c r="T53" s="12"/>
      <c r="U53" s="12"/>
      <c r="V53" s="12"/>
      <c r="W53" s="252" t="s">
        <v>258</v>
      </c>
      <c r="X53" s="253"/>
      <c r="Y53" s="253"/>
      <c r="Z53" s="253"/>
      <c r="AA53" s="253"/>
      <c r="AB53" s="253"/>
      <c r="AC53" s="253"/>
    </row>
    <row r="54" spans="1:29" ht="16.5" customHeight="1">
      <c r="A54" s="232" t="s">
        <v>202</v>
      </c>
      <c r="B54" s="233"/>
      <c r="C54" s="233"/>
      <c r="D54" s="233"/>
      <c r="E54" s="254"/>
      <c r="F54" s="254"/>
      <c r="G54" s="157" t="s">
        <v>203</v>
      </c>
      <c r="H54" s="255"/>
      <c r="I54" s="255"/>
      <c r="J54" s="255"/>
      <c r="K54" s="157" t="s">
        <v>204</v>
      </c>
      <c r="L54" s="157"/>
      <c r="M54" s="157"/>
      <c r="N54" s="192" t="s">
        <v>205</v>
      </c>
      <c r="O54" s="193"/>
      <c r="P54" s="193"/>
      <c r="Q54" s="154"/>
      <c r="R54" s="157" t="s">
        <v>206</v>
      </c>
      <c r="S54" s="157"/>
      <c r="T54" s="157"/>
      <c r="U54" s="157" t="s">
        <v>207</v>
      </c>
      <c r="V54" s="157"/>
      <c r="W54" s="157"/>
      <c r="X54" s="157" t="s">
        <v>208</v>
      </c>
      <c r="Y54" s="157"/>
      <c r="Z54" s="157"/>
      <c r="AA54" s="157" t="s">
        <v>209</v>
      </c>
      <c r="AB54" s="157"/>
      <c r="AC54" s="192"/>
    </row>
    <row r="55" spans="1:29" ht="16.5" customHeight="1">
      <c r="A55" s="243" t="s">
        <v>210</v>
      </c>
      <c r="B55" s="243"/>
      <c r="C55" s="243"/>
      <c r="D55" s="243"/>
      <c r="E55" s="244"/>
      <c r="F55" s="245"/>
      <c r="G55" s="246">
        <f>SUM(K55:AC55)</f>
        <v>1600.6599999999999</v>
      </c>
      <c r="H55" s="247"/>
      <c r="I55" s="247"/>
      <c r="J55" s="247"/>
      <c r="K55" s="242">
        <v>358.7</v>
      </c>
      <c r="L55" s="242"/>
      <c r="M55" s="242"/>
      <c r="N55" s="242">
        <v>442.22</v>
      </c>
      <c r="O55" s="242"/>
      <c r="P55" s="242"/>
      <c r="Q55" s="242"/>
      <c r="R55" s="242">
        <v>185.57</v>
      </c>
      <c r="S55" s="242"/>
      <c r="T55" s="242"/>
      <c r="U55" s="242">
        <v>95.99</v>
      </c>
      <c r="V55" s="242"/>
      <c r="W55" s="242"/>
      <c r="X55" s="242">
        <v>19.59</v>
      </c>
      <c r="Y55" s="242"/>
      <c r="Z55" s="242"/>
      <c r="AA55" s="242">
        <v>498.59</v>
      </c>
      <c r="AB55" s="242"/>
      <c r="AC55" s="242"/>
    </row>
    <row r="56" spans="1:33" ht="16.5" customHeight="1" thickBot="1">
      <c r="A56" s="243" t="s">
        <v>211</v>
      </c>
      <c r="B56" s="243"/>
      <c r="C56" s="243"/>
      <c r="D56" s="243"/>
      <c r="E56" s="244"/>
      <c r="F56" s="245"/>
      <c r="G56" s="248">
        <f>SUM(K56:AC56)</f>
        <v>100.00000000000003</v>
      </c>
      <c r="H56" s="249"/>
      <c r="I56" s="249"/>
      <c r="J56" s="249"/>
      <c r="K56" s="250">
        <f>K55/$G$55*100</f>
        <v>22.40950607874252</v>
      </c>
      <c r="L56" s="250"/>
      <c r="M56" s="250"/>
      <c r="N56" s="250">
        <f>N55/$G$55*100</f>
        <v>27.627353716591912</v>
      </c>
      <c r="O56" s="250"/>
      <c r="P56" s="250"/>
      <c r="Q56" s="250"/>
      <c r="R56" s="250">
        <f>R55/$G$55*100</f>
        <v>11.593342746117226</v>
      </c>
      <c r="S56" s="250"/>
      <c r="T56" s="250"/>
      <c r="U56" s="250">
        <f>U55/$G$55*100</f>
        <v>5.996901278222733</v>
      </c>
      <c r="V56" s="250"/>
      <c r="W56" s="250"/>
      <c r="X56" s="250">
        <f>X55/$G$55*100</f>
        <v>1.2238701535616558</v>
      </c>
      <c r="Y56" s="250"/>
      <c r="Z56" s="250"/>
      <c r="AA56" s="250">
        <f>AA55/$G$55*100</f>
        <v>31.14902602676396</v>
      </c>
      <c r="AB56" s="250"/>
      <c r="AC56" s="250"/>
      <c r="AE56" s="261"/>
      <c r="AF56" s="262"/>
      <c r="AG56" s="262"/>
    </row>
    <row r="57" spans="1:29" s="12" customFormat="1" ht="16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39" t="s">
        <v>212</v>
      </c>
      <c r="Y57" s="251"/>
      <c r="Z57" s="251"/>
      <c r="AA57" s="251"/>
      <c r="AB57" s="251"/>
      <c r="AC57" s="251"/>
    </row>
  </sheetData>
  <sheetProtection/>
  <mergeCells count="211">
    <mergeCell ref="H37:N37"/>
    <mergeCell ref="W37:AC37"/>
    <mergeCell ref="J23:M23"/>
    <mergeCell ref="H31:N31"/>
    <mergeCell ref="H32:N32"/>
    <mergeCell ref="B20:H20"/>
    <mergeCell ref="J24:M24"/>
    <mergeCell ref="H39:N39"/>
    <mergeCell ref="B21:H21"/>
    <mergeCell ref="J21:M21"/>
    <mergeCell ref="J20:M20"/>
    <mergeCell ref="H38:N38"/>
    <mergeCell ref="B22:H22"/>
    <mergeCell ref="H30:N30"/>
    <mergeCell ref="H36:N36"/>
    <mergeCell ref="W44:AC44"/>
    <mergeCell ref="A42:AC42"/>
    <mergeCell ref="X43:AC43"/>
    <mergeCell ref="W39:AC39"/>
    <mergeCell ref="A45:F45"/>
    <mergeCell ref="H44:N44"/>
    <mergeCell ref="P44:V44"/>
    <mergeCell ref="Y20:AC20"/>
    <mergeCell ref="T20:X20"/>
    <mergeCell ref="W30:AC30"/>
    <mergeCell ref="Y24:AC24"/>
    <mergeCell ref="Y19:AC19"/>
    <mergeCell ref="X28:AC28"/>
    <mergeCell ref="U25:W25"/>
    <mergeCell ref="P29:AC29"/>
    <mergeCell ref="J16:M16"/>
    <mergeCell ref="AE56:AG56"/>
    <mergeCell ref="Y16:AC16"/>
    <mergeCell ref="N23:S23"/>
    <mergeCell ref="T23:X23"/>
    <mergeCell ref="Y23:AC23"/>
    <mergeCell ref="T19:X19"/>
    <mergeCell ref="W32:AC32"/>
    <mergeCell ref="N17:S17"/>
    <mergeCell ref="N20:S20"/>
    <mergeCell ref="X3:AC3"/>
    <mergeCell ref="T5:X5"/>
    <mergeCell ref="Y5:AC5"/>
    <mergeCell ref="Y18:AC18"/>
    <mergeCell ref="T17:X17"/>
    <mergeCell ref="Y13:AC13"/>
    <mergeCell ref="T12:X12"/>
    <mergeCell ref="T15:X15"/>
    <mergeCell ref="Y9:AC9"/>
    <mergeCell ref="Y15:AC15"/>
    <mergeCell ref="T14:X14"/>
    <mergeCell ref="Y11:AC11"/>
    <mergeCell ref="T13:X13"/>
    <mergeCell ref="Y12:AC12"/>
    <mergeCell ref="T11:X11"/>
    <mergeCell ref="Y14:AC14"/>
    <mergeCell ref="T7:X7"/>
    <mergeCell ref="T6:X6"/>
    <mergeCell ref="N16:S16"/>
    <mergeCell ref="N14:S14"/>
    <mergeCell ref="T16:X16"/>
    <mergeCell ref="N11:S11"/>
    <mergeCell ref="N13:S13"/>
    <mergeCell ref="N15:S15"/>
    <mergeCell ref="N12:S12"/>
    <mergeCell ref="T10:X10"/>
    <mergeCell ref="Y4:AC4"/>
    <mergeCell ref="Y8:AC8"/>
    <mergeCell ref="N10:S10"/>
    <mergeCell ref="Y10:AC10"/>
    <mergeCell ref="Y6:AC6"/>
    <mergeCell ref="Y7:AC7"/>
    <mergeCell ref="N9:S9"/>
    <mergeCell ref="T9:X9"/>
    <mergeCell ref="T8:X8"/>
    <mergeCell ref="N8:S8"/>
    <mergeCell ref="J7:M7"/>
    <mergeCell ref="A5:L5"/>
    <mergeCell ref="B6:H6"/>
    <mergeCell ref="N6:S6"/>
    <mergeCell ref="N7:S7"/>
    <mergeCell ref="J6:M6"/>
    <mergeCell ref="N5:S5"/>
    <mergeCell ref="J15:M15"/>
    <mergeCell ref="J12:M12"/>
    <mergeCell ref="J13:M13"/>
    <mergeCell ref="A3:E3"/>
    <mergeCell ref="J8:M8"/>
    <mergeCell ref="A4:M4"/>
    <mergeCell ref="J14:M14"/>
    <mergeCell ref="B12:H12"/>
    <mergeCell ref="B13:H13"/>
    <mergeCell ref="J9:M9"/>
    <mergeCell ref="J10:M10"/>
    <mergeCell ref="J11:M11"/>
    <mergeCell ref="B8:H8"/>
    <mergeCell ref="B9:H9"/>
    <mergeCell ref="B10:H10"/>
    <mergeCell ref="B11:H11"/>
    <mergeCell ref="A1:AC1"/>
    <mergeCell ref="A2:AC2"/>
    <mergeCell ref="Y22:AC22"/>
    <mergeCell ref="J22:M22"/>
    <mergeCell ref="N22:S22"/>
    <mergeCell ref="T22:X22"/>
    <mergeCell ref="N4:S4"/>
    <mergeCell ref="T4:X4"/>
    <mergeCell ref="B14:H14"/>
    <mergeCell ref="B7:H7"/>
    <mergeCell ref="W38:AC38"/>
    <mergeCell ref="Q36:V36"/>
    <mergeCell ref="Q37:V37"/>
    <mergeCell ref="Q38:V38"/>
    <mergeCell ref="W36:AC36"/>
    <mergeCell ref="X54:Z54"/>
    <mergeCell ref="W46:AC46"/>
    <mergeCell ref="X50:AC50"/>
    <mergeCell ref="W45:AC45"/>
    <mergeCell ref="X40:AC40"/>
    <mergeCell ref="W47:AC47"/>
    <mergeCell ref="H49:N49"/>
    <mergeCell ref="P49:V49"/>
    <mergeCell ref="W49:AC49"/>
    <mergeCell ref="H48:N48"/>
    <mergeCell ref="W48:AC48"/>
    <mergeCell ref="N55:Q55"/>
    <mergeCell ref="A52:AC52"/>
    <mergeCell ref="A53:E53"/>
    <mergeCell ref="W53:AC53"/>
    <mergeCell ref="A54:F54"/>
    <mergeCell ref="G54:J54"/>
    <mergeCell ref="K54:M54"/>
    <mergeCell ref="N54:Q54"/>
    <mergeCell ref="R54:T54"/>
    <mergeCell ref="U54:W54"/>
    <mergeCell ref="K55:M55"/>
    <mergeCell ref="A56:F56"/>
    <mergeCell ref="G56:J56"/>
    <mergeCell ref="K56:M56"/>
    <mergeCell ref="N56:Q56"/>
    <mergeCell ref="X57:AC57"/>
    <mergeCell ref="R56:T56"/>
    <mergeCell ref="U56:W56"/>
    <mergeCell ref="X56:Z56"/>
    <mergeCell ref="AA56:AC56"/>
    <mergeCell ref="B15:H15"/>
    <mergeCell ref="B16:H16"/>
    <mergeCell ref="AA54:AC54"/>
    <mergeCell ref="R55:T55"/>
    <mergeCell ref="U55:W55"/>
    <mergeCell ref="X55:Z55"/>
    <mergeCell ref="AA55:AC55"/>
    <mergeCell ref="A55:F55"/>
    <mergeCell ref="G55:J55"/>
    <mergeCell ref="Y17:AC17"/>
    <mergeCell ref="X26:AC26"/>
    <mergeCell ref="A27:AC27"/>
    <mergeCell ref="J17:M17"/>
    <mergeCell ref="J18:M18"/>
    <mergeCell ref="J19:M19"/>
    <mergeCell ref="N19:S19"/>
    <mergeCell ref="B24:H24"/>
    <mergeCell ref="T18:X18"/>
    <mergeCell ref="T21:X21"/>
    <mergeCell ref="Y21:AC21"/>
    <mergeCell ref="B32:G32"/>
    <mergeCell ref="B17:H17"/>
    <mergeCell ref="B18:H18"/>
    <mergeCell ref="A28:D28"/>
    <mergeCell ref="A29:N29"/>
    <mergeCell ref="N21:S21"/>
    <mergeCell ref="Q32:V32"/>
    <mergeCell ref="N18:S18"/>
    <mergeCell ref="B23:H23"/>
    <mergeCell ref="B19:H19"/>
    <mergeCell ref="Q33:V33"/>
    <mergeCell ref="B33:G33"/>
    <mergeCell ref="N24:S24"/>
    <mergeCell ref="T24:X24"/>
    <mergeCell ref="H33:N33"/>
    <mergeCell ref="W31:AC31"/>
    <mergeCell ref="P30:V30"/>
    <mergeCell ref="A30:G30"/>
    <mergeCell ref="P31:U31"/>
    <mergeCell ref="A31:F31"/>
    <mergeCell ref="B36:G36"/>
    <mergeCell ref="W33:AC33"/>
    <mergeCell ref="W34:AC34"/>
    <mergeCell ref="H35:N35"/>
    <mergeCell ref="W35:AC35"/>
    <mergeCell ref="Q34:V34"/>
    <mergeCell ref="Q35:V35"/>
    <mergeCell ref="B34:G34"/>
    <mergeCell ref="B35:G35"/>
    <mergeCell ref="H34:N34"/>
    <mergeCell ref="Q45:V45"/>
    <mergeCell ref="Q46:V46"/>
    <mergeCell ref="Q47:V47"/>
    <mergeCell ref="Q48:V48"/>
    <mergeCell ref="B46:G46"/>
    <mergeCell ref="H45:N45"/>
    <mergeCell ref="B47:G47"/>
    <mergeCell ref="H46:N46"/>
    <mergeCell ref="H47:N47"/>
    <mergeCell ref="B37:G37"/>
    <mergeCell ref="B38:G38"/>
    <mergeCell ref="B39:G39"/>
    <mergeCell ref="A44:G44"/>
    <mergeCell ref="A43:D43"/>
    <mergeCell ref="B49:G49"/>
    <mergeCell ref="B48:G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2008-06-26T01:33:45Z</cp:lastPrinted>
  <dcterms:created xsi:type="dcterms:W3CDTF">1997-01-08T22:48:59Z</dcterms:created>
  <dcterms:modified xsi:type="dcterms:W3CDTF">2008-06-26T01:54:15Z</dcterms:modified>
  <cp:category/>
  <cp:version/>
  <cp:contentType/>
  <cp:contentStatus/>
</cp:coreProperties>
</file>