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281" windowWidth="10260" windowHeight="8085" tabRatio="849" activeTab="0"/>
  </bookViews>
  <sheets>
    <sheet name="見出し" sheetId="1" r:id="rId1"/>
    <sheet name="1～4" sheetId="2" r:id="rId2"/>
    <sheet name="5" sheetId="3" r:id="rId3"/>
    <sheet name="6.7" sheetId="4" r:id="rId4"/>
    <sheet name="8.9" sheetId="5" r:id="rId5"/>
    <sheet name="10.11" sheetId="6" r:id="rId6"/>
  </sheets>
  <definedNames>
    <definedName name="_xlnm.Print_Area" localSheetId="1">'1～4'!$A$1:$BN$53</definedName>
    <definedName name="_xlnm.Print_Area" localSheetId="0">'見出し'!$A$1:$N$21</definedName>
  </definedNames>
  <calcPr fullCalcOnLoad="1"/>
</workbook>
</file>

<file path=xl/comments6.xml><?xml version="1.0" encoding="utf-8"?>
<comments xmlns="http://schemas.openxmlformats.org/spreadsheetml/2006/main">
  <authors>
    <author>別府市</author>
  </authors>
  <commentList>
    <comment ref="K32" authorId="0">
      <text>
        <r>
          <rPr>
            <b/>
            <sz val="9"/>
            <rFont val="ＭＳ Ｐゴシック"/>
            <family val="3"/>
          </rPr>
          <t>「新規掘さく許可件数」+「代替掘さく許可件数」</t>
        </r>
      </text>
    </comment>
  </commentList>
</comments>
</file>

<file path=xl/sharedStrings.xml><?xml version="1.0" encoding="utf-8"?>
<sst xmlns="http://schemas.openxmlformats.org/spreadsheetml/2006/main" count="483" uniqueCount="314">
  <si>
    <t>－</t>
  </si>
  <si>
    <t>１４．</t>
  </si>
  <si>
    <t>観光客の宿泊・日帰り状況</t>
  </si>
  <si>
    <t>観光客の消費状況</t>
  </si>
  <si>
    <t>宿泊施設の状況</t>
  </si>
  <si>
    <t>観光施設の入場者数</t>
  </si>
  <si>
    <t>外国人観光客数</t>
  </si>
  <si>
    <t>別府 Ｉ Ｃ利用状況</t>
  </si>
  <si>
    <t>県下市町村別・温泉孔数の推移</t>
  </si>
  <si>
    <t>所在地別・温泉の状況</t>
  </si>
  <si>
    <t>観光および温泉</t>
  </si>
  <si>
    <t>１</t>
  </si>
  <si>
    <t>総　　　　数</t>
  </si>
  <si>
    <t>（単位 ： 件）</t>
  </si>
  <si>
    <t>掘 さ く 申 請</t>
  </si>
  <si>
    <t>増　掘　申　請</t>
  </si>
  <si>
    <t>動力装置申請</t>
  </si>
  <si>
    <t>許　可</t>
  </si>
  <si>
    <t>不許可</t>
  </si>
  <si>
    <t>平成</t>
  </si>
  <si>
    <t>（単位 ： 人）</t>
  </si>
  <si>
    <t>年　　　　度</t>
  </si>
  <si>
    <t>総　　　数</t>
  </si>
  <si>
    <t>竹 瓦 温 泉</t>
  </si>
  <si>
    <t>永 石 温 泉</t>
  </si>
  <si>
    <t>浜 脇 温 泉</t>
  </si>
  <si>
    <t>湯都ピア浜脇</t>
  </si>
  <si>
    <t>田 の 湯 温 泉</t>
  </si>
  <si>
    <t>海 門 寺 温 泉</t>
  </si>
  <si>
    <t>鉄 輪 む し 湯</t>
  </si>
  <si>
    <t>不　 老　 泉</t>
  </si>
  <si>
    <t>柴 石 温 泉</t>
  </si>
  <si>
    <t>北 浜 温 泉</t>
  </si>
  <si>
    <t>平成</t>
  </si>
  <si>
    <t>年</t>
  </si>
  <si>
    <t>１</t>
  </si>
  <si>
    <t>２</t>
  </si>
  <si>
    <t>８</t>
  </si>
  <si>
    <t>９</t>
  </si>
  <si>
    <t>０</t>
  </si>
  <si>
    <t>　　　温　　　　　　泉　　　　　　の　　　　　　状　　　　　　況</t>
  </si>
  <si>
    <t>温　　度　　別　　源　　泉　　数</t>
  </si>
  <si>
    <t>計</t>
  </si>
  <si>
    <t>自　　　　噴</t>
  </si>
  <si>
    <t>動　　　　力</t>
  </si>
  <si>
    <t>４２℃以上</t>
  </si>
  <si>
    <t>地　　　　　域　　　　　国　　　　　籍　　　　　等</t>
  </si>
  <si>
    <t>観　　　光　　　客　　　数</t>
  </si>
  <si>
    <t>総　　　　　　　　　　　　　　数</t>
  </si>
  <si>
    <t>北アメリカ</t>
  </si>
  <si>
    <t>アメリカ</t>
  </si>
  <si>
    <t>カナダ</t>
  </si>
  <si>
    <t>ヨ－ロッパ</t>
  </si>
  <si>
    <t>中国</t>
  </si>
  <si>
    <t>台湾</t>
  </si>
  <si>
    <t>韓国</t>
  </si>
  <si>
    <t>その他</t>
  </si>
  <si>
    <t>オセアニア</t>
  </si>
  <si>
    <t>オ－ストラリア　他</t>
  </si>
  <si>
    <t>アフリカ</t>
  </si>
  <si>
    <t>－</t>
  </si>
  <si>
    <t>年　度　・　温　泉　地　名</t>
  </si>
  <si>
    <t>各年度末日現在</t>
  </si>
  <si>
    <t>浜 田 温 泉</t>
  </si>
  <si>
    <t>市　　町　　村</t>
  </si>
  <si>
    <t>総　　　　数</t>
  </si>
  <si>
    <t>大分市</t>
  </si>
  <si>
    <t>別府市</t>
  </si>
  <si>
    <t>日田市</t>
  </si>
  <si>
    <t>豊後高田市</t>
  </si>
  <si>
    <t>杵築市</t>
  </si>
  <si>
    <t>臼杵市</t>
  </si>
  <si>
    <t>竹田市</t>
  </si>
  <si>
    <t>九重町</t>
  </si>
  <si>
    <t>玖珠町</t>
  </si>
  <si>
    <t>　　 入　　　　 込　　　　 表　　　　 （ 推　　計 ）</t>
  </si>
  <si>
    <t>（単位 ： 人）</t>
  </si>
  <si>
    <t>区　　　分</t>
  </si>
  <si>
    <t>一般客</t>
  </si>
  <si>
    <t>修学旅行客</t>
  </si>
  <si>
    <t>月別比 （％）</t>
  </si>
  <si>
    <t>（単位 ： 人 ・ ％）</t>
  </si>
  <si>
    <t>（単位 ： 軒 ・ 人）</t>
  </si>
  <si>
    <t>増 減（Ｂ）－（Ａ）</t>
  </si>
  <si>
    <t>前　年　対　比</t>
  </si>
  <si>
    <t>宿　　　泊　　　施　　　設</t>
  </si>
  <si>
    <t>軒　　　　　　　　数</t>
  </si>
  <si>
    <t>人　　　員</t>
  </si>
  <si>
    <t>比　　　率</t>
  </si>
  <si>
    <t>宿泊客</t>
  </si>
  <si>
    <t>日帰り客</t>
  </si>
  <si>
    <t>（単位 ： 千人 ・ 千円 ・ ％）</t>
  </si>
  <si>
    <t>人　　員</t>
  </si>
  <si>
    <t>消　　費　　額</t>
  </si>
  <si>
    <t>宿　泊　客</t>
  </si>
  <si>
    <t>日 帰 り 客</t>
  </si>
  <si>
    <t>年　　次　・　月</t>
  </si>
  <si>
    <t>一　　　　般</t>
  </si>
  <si>
    <t>修 学 旅 行</t>
  </si>
  <si>
    <t>対 前 年 比 （％）</t>
  </si>
  <si>
    <t>月</t>
  </si>
  <si>
    <t>【観光施設名】</t>
  </si>
  <si>
    <t>関の江海水浴場</t>
  </si>
  <si>
    <t>地獄めぐり</t>
  </si>
  <si>
    <t>別府市美術館</t>
  </si>
  <si>
    <t>観光客の月別入込表 （推計）</t>
  </si>
  <si>
    <t>　　　　　　　　　　　　　　月　　　　年次 ・ 区分</t>
  </si>
  <si>
    <t>　　　　　　　　年　次　　　区　　分</t>
  </si>
  <si>
    <t>高崎山自然動物公園</t>
  </si>
  <si>
    <t>平     成</t>
  </si>
  <si>
    <t>総　　    　　数</t>
  </si>
  <si>
    <t>年</t>
  </si>
  <si>
    <t>平成</t>
  </si>
  <si>
    <t>資料 … 西日本高速道路㈱</t>
  </si>
  <si>
    <t xml:space="preserve"> 【注】 （　）の数字は冷泉数（２５℃未満）で本数に含む。　　</t>
  </si>
  <si>
    <t>中南アメリカ</t>
  </si>
  <si>
    <t>市営温泉有料入浴者数の推移</t>
  </si>
  <si>
    <t>中津市</t>
  </si>
  <si>
    <t>佐伯市</t>
  </si>
  <si>
    <t>津久見市</t>
  </si>
  <si>
    <t>宇佐市</t>
  </si>
  <si>
    <t>豊後大野市</t>
  </si>
  <si>
    <t>由布市</t>
  </si>
  <si>
    <t>国東市</t>
  </si>
  <si>
    <t>姫島村</t>
  </si>
  <si>
    <t>日出町</t>
  </si>
  <si>
    <t>別府</t>
  </si>
  <si>
    <t>近鉄・別府ロ－プウェイ</t>
  </si>
  <si>
    <t>対前年増減率 （％）</t>
  </si>
  <si>
    <t>　　　　</t>
  </si>
  <si>
    <t>　　　　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</si>
  <si>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</si>
  <si>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</si>
  <si>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</si>
  <si>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</si>
  <si>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</si>
  <si>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</si>
  <si>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</si>
  <si>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</si>
  <si>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</si>
  <si>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</si>
  <si>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</si>
  <si>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 観　　　　 光　　　　 客　　　　 の　　　　 月　　　　 別 　　</t>
  </si>
  <si>
    <t>４．　　宿　　　泊　　　施　　　設　　　の　　　状　　　況</t>
  </si>
  <si>
    <t>５．　　観　　光　　施　　設　　の　　入　　場　　者　　数</t>
  </si>
  <si>
    <t>６．　　外　　国　　人　　観　　光　　客　　数</t>
  </si>
  <si>
    <t>年次別温泉掘さくなどの許可申請処理状況</t>
  </si>
  <si>
    <t>出</t>
  </si>
  <si>
    <t>資料 … 観光まちづくり課</t>
  </si>
  <si>
    <t>平　成</t>
  </si>
  <si>
    <t>資料 …保健所報（東部保健所）</t>
  </si>
  <si>
    <t>平　　成</t>
  </si>
  <si>
    <t>【注】「香港」を「中国」に含む。</t>
  </si>
  <si>
    <t>平 成２０ 年 度</t>
  </si>
  <si>
    <t>（単位 ： 台）</t>
  </si>
  <si>
    <t>年　　　　度</t>
  </si>
  <si>
    <t>２５℃
未満</t>
  </si>
  <si>
    <t>源　泉　総　数</t>
  </si>
  <si>
    <t>湧　出　量　　（ℓ／分）</t>
  </si>
  <si>
    <t>２５℃以上
４２℃未満</t>
  </si>
  <si>
    <t>噴　　気</t>
  </si>
  <si>
    <t>自　　噴</t>
  </si>
  <si>
    <t>動　　力</t>
  </si>
  <si>
    <t>２　０</t>
  </si>
  <si>
    <t>浜脇</t>
  </si>
  <si>
    <t>亀川</t>
  </si>
  <si>
    <t>内竃</t>
  </si>
  <si>
    <t>野田</t>
  </si>
  <si>
    <t>鉄輪</t>
  </si>
  <si>
    <t>鶴見</t>
  </si>
  <si>
    <t>南立石</t>
  </si>
  <si>
    <t>東山</t>
  </si>
  <si>
    <t>内成</t>
  </si>
  <si>
    <t>資料 … 大分県生活環境部生活環境企画課</t>
  </si>
  <si>
    <t>　 ※ 平成２１年版統計書より、「年次」を「年度」に修正。</t>
  </si>
  <si>
    <t>未　利　用　源　泉　数</t>
  </si>
  <si>
    <t>利　用　源　泉　数</t>
  </si>
  <si>
    <t>（単位 ：箇所）</t>
  </si>
  <si>
    <t>平成２１年</t>
  </si>
  <si>
    <t>平 成２１ 年 度</t>
  </si>
  <si>
    <t>２　１</t>
  </si>
  <si>
    <t>年次・区分</t>
  </si>
  <si>
    <t>　　　　　入　　　　　 浴　　　　　者　　　　　数　　　　　の　　　　　推　　　　　移</t>
  </si>
  <si>
    <t>１４．  観 光 お よ び 温 泉</t>
  </si>
  <si>
    <t>３．　　観　光　客　の　宿　泊　・　日　帰　り　状　況</t>
  </si>
  <si>
    <t>７．　　別　　府　　Ｉ　　Ｃ　　利　　用　　状　　況</t>
  </si>
  <si>
    <t>年　次　・　月</t>
  </si>
  <si>
    <t>総　　　数</t>
  </si>
  <si>
    <t>入</t>
  </si>
  <si>
    <t>１　日　平　均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</si>
  <si>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</si>
  <si>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</si>
  <si>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</si>
  <si>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</si>
  <si>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</si>
  <si>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</si>
  <si>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</si>
  <si>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</si>
  <si>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</si>
  <si>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</si>
  <si>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８．　　所　　　　　　在　　　　　　地　　　　　　別　　　　　　・　　　</t>
  </si>
  <si>
    <t>９．　　市　　　　　営　　　　　温　　　　　泉　　　　　有　　　　　料　　　</t>
  </si>
  <si>
    <t>10．　　県 下 市 町 村 別 ・ 温 泉 孔 数 の 推 移</t>
  </si>
  <si>
    <t>11．　　年次別温泉掘さくなどの許可申請処理状況</t>
  </si>
  <si>
    <t>平 成２２ 年 度</t>
  </si>
  <si>
    <t>・・・</t>
  </si>
  <si>
    <t>－</t>
  </si>
  <si>
    <t>１　９</t>
  </si>
  <si>
    <t>２</t>
  </si>
  <si>
    <t>1</t>
  </si>
  <si>
    <t>-</t>
  </si>
  <si>
    <t>-</t>
  </si>
  <si>
    <t>-</t>
  </si>
  <si>
    <t>-</t>
  </si>
  <si>
    <t>-</t>
  </si>
  <si>
    <t>１</t>
  </si>
  <si>
    <t>９</t>
  </si>
  <si>
    <t>２</t>
  </si>
  <si>
    <t>３</t>
  </si>
  <si>
    <t>４</t>
  </si>
  <si>
    <t>５</t>
  </si>
  <si>
    <t>６</t>
  </si>
  <si>
    <t>７</t>
  </si>
  <si>
    <t>８</t>
  </si>
  <si>
    <t>１０</t>
  </si>
  <si>
    <t>１１</t>
  </si>
  <si>
    <t>１２</t>
  </si>
  <si>
    <t xml:space="preserve">　 </t>
  </si>
  <si>
    <t>別府海浜砂湯</t>
  </si>
  <si>
    <t>堀　田　温　泉</t>
  </si>
  <si>
    <t>１</t>
  </si>
  <si>
    <t>８</t>
  </si>
  <si>
    <t>９</t>
  </si>
  <si>
    <t>２</t>
  </si>
  <si>
    <t>０</t>
  </si>
  <si>
    <t>３</t>
  </si>
  <si>
    <t>※ 平成１８年８月２４日、鉄輪むし湯リニューアルオープン。</t>
  </si>
  <si>
    <t>資料 …温泉課</t>
  </si>
  <si>
    <t>平成２２年２月２６日、新海門寺温泉リニューアルオーオン</t>
  </si>
  <si>
    <t>２</t>
  </si>
  <si>
    <t>０</t>
  </si>
  <si>
    <t>２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</si>
  <si>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</si>
  <si>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</si>
  <si>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</si>
  <si>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</si>
  <si>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</si>
  <si>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</si>
  <si>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</si>
  <si>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</si>
  <si>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</si>
  <si>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</t>
  </si>
  <si>
    <t>０</t>
  </si>
  <si>
    <t>３</t>
  </si>
  <si>
    <t>・</t>
  </si>
  <si>
    <t>アフリカンサファリ</t>
  </si>
  <si>
    <t>ハーモニーランド</t>
  </si>
  <si>
    <t>竹細工伝統産業会館</t>
  </si>
  <si>
    <t>別府リンゴ園</t>
  </si>
  <si>
    <t>スギノイパレス</t>
  </si>
  <si>
    <t>うみたまご</t>
  </si>
  <si>
    <t>志高湖野営場</t>
  </si>
  <si>
    <t>アクアビ－ト</t>
  </si>
  <si>
    <t>グロ－バルタワ－</t>
  </si>
  <si>
    <t>ビ－コンプラザ</t>
  </si>
  <si>
    <t>大分香りの博物館</t>
  </si>
  <si>
    <t>神楽女湖菖蒲園</t>
  </si>
  <si>
    <t>ラクテンチ</t>
  </si>
  <si>
    <t>地獄蒸し工房鉄輪</t>
  </si>
  <si>
    <t>城島高原パーク</t>
  </si>
  <si>
    <t>平成２２年</t>
  </si>
  <si>
    <t>平成２３年</t>
  </si>
  <si>
    <t>アジア</t>
  </si>
  <si>
    <t>２２</t>
  </si>
  <si>
    <t>２３</t>
  </si>
  <si>
    <t>一　　　般</t>
  </si>
  <si>
    <t>修学旅行</t>
  </si>
  <si>
    <t>月別比</t>
  </si>
  <si>
    <t>（％）</t>
  </si>
  <si>
    <t>平　　　　　　　成　　　　　　　２３　　　　　　年</t>
  </si>
  <si>
    <t>2．　　観　光　客　の　消　費　状　況</t>
  </si>
  <si>
    <t>指数平成２２年＝１００</t>
  </si>
  <si>
    <t>△　2.74</t>
  </si>
  <si>
    <t>△　1.06</t>
  </si>
  <si>
    <t>△　3.39</t>
  </si>
  <si>
    <t>平　 成　 ２２　 年　（ A ）</t>
  </si>
  <si>
    <t>平　 成　 ２３ 年　（ Ｂ ）</t>
  </si>
  <si>
    <t>（％）</t>
  </si>
  <si>
    <t>総 数</t>
  </si>
  <si>
    <t>ホテル</t>
  </si>
  <si>
    <t>旅館</t>
  </si>
  <si>
    <t>簡易宿所</t>
  </si>
  <si>
    <t>下宿</t>
  </si>
  <si>
    <t>平成２３年１２月末現在</t>
  </si>
  <si>
    <t>②　指数平成●●年＝１００　⇒　本年数÷平成●●年の数×１００</t>
  </si>
  <si>
    <t>①　対前年増減率（％）　⇒　（本年数―前年数）÷前年数×１００</t>
  </si>
  <si>
    <t>（指数年の「対前年増減率」は前年版統計書と同じ数値を入力）</t>
  </si>
  <si>
    <t>※</t>
  </si>
  <si>
    <t>当統計資料での暦年数値（平成２２年１月～１２月）は参考数値となりますことを併せてご了承願います。</t>
  </si>
  <si>
    <t>計算式は下記のとおりなので、各年数値の確認をお願いします。</t>
  </si>
  <si>
    <t>別府市観光動態要覧における統計の調査方法を平成２２年より大幅に変更しました。そのため平成２１年</t>
  </si>
  <si>
    <t>以前の数値とは単純比較出来ませんのでご了承ください。</t>
  </si>
  <si>
    <t>なお、別府市観光動態要覧においては、平成２２年調査は年度数値（平成２２年４月～平成２３年３月）で</t>
  </si>
  <si>
    <t>公表しております。</t>
  </si>
  <si>
    <t>資料 … 大分県東部保健所報</t>
  </si>
  <si>
    <t>平 成２３ 年 度</t>
  </si>
  <si>
    <t>－</t>
  </si>
  <si>
    <t>２　２</t>
  </si>
  <si>
    <t>２</t>
  </si>
  <si>
    <t>２　３</t>
  </si>
  <si>
    <t>３</t>
  </si>
  <si>
    <t>　 ※ 平成２４年版統計書より、「保健所報」の様式に合わせて様式変更。</t>
  </si>
  <si>
    <t>石垣</t>
  </si>
  <si>
    <t>※平成２３年より地獄蒸し工房鉄輪を主要観光施設として追加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</si>
</sst>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0;&quot;△ &quot;0"/>
    <numFmt numFmtId="208" formatCode="0.0;&quot;△ &quot;0.0"/>
    <numFmt numFmtId="209" formatCode="#,##0.0000_ "/>
    <numFmt numFmtId="210" formatCode="#,##0.000_ "/>
    <numFmt numFmtId="211" formatCode="0_);[Red]\(0\)"/>
    <numFmt numFmtId="212" formatCode="#,##0.0000;&quot;△ &quot;#,##0.0000"/>
    <numFmt numFmtId="213" formatCode="#,##0.00000;&quot;△ &quot;#,##0.00000"/>
    <numFmt numFmtId="214" formatCode="#,##0.000000;&quot;△ &quot;#,##0.000000"/>
    <numFmt numFmtId="215" formatCode="#,##0.0000000;&quot;△ &quot;#,##0.0000000"/>
    <numFmt numFmtId="216" formatCode="0.00;&quot;△ &quot;0.00"/>
    <numFmt numFmtId="217" formatCode="[&lt;=999]000;[&lt;=99999]000\-00;000\-0000"/>
    <numFmt numFmtId="218" formatCode="0.0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4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center" vertical="center"/>
    </xf>
    <xf numFmtId="19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18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38" fontId="3" fillId="0" borderId="0" xfId="48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97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top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19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2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distributed" vertical="top"/>
    </xf>
    <xf numFmtId="0" fontId="0" fillId="0" borderId="0" xfId="0" applyFont="1" applyFill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211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justify" vertical="center" wrapText="1"/>
    </xf>
    <xf numFmtId="0" fontId="4" fillId="0" borderId="3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center"/>
    </xf>
    <xf numFmtId="0" fontId="3" fillId="0" borderId="32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/>
    </xf>
    <xf numFmtId="0" fontId="3" fillId="0" borderId="34" xfId="0" applyFont="1" applyFill="1" applyBorder="1" applyAlignment="1">
      <alignment horizontal="justify"/>
    </xf>
    <xf numFmtId="0" fontId="3" fillId="0" borderId="35" xfId="0" applyFont="1" applyFill="1" applyBorder="1" applyAlignment="1">
      <alignment horizontal="justify"/>
    </xf>
    <xf numFmtId="0" fontId="3" fillId="0" borderId="36" xfId="0" applyFont="1" applyFill="1" applyBorder="1" applyAlignment="1">
      <alignment horizontal="justify"/>
    </xf>
    <xf numFmtId="0" fontId="3" fillId="0" borderId="37" xfId="0" applyFont="1" applyFill="1" applyBorder="1" applyAlignment="1">
      <alignment horizontal="justify"/>
    </xf>
    <xf numFmtId="192" fontId="3" fillId="0" borderId="21" xfId="0" applyNumberFormat="1" applyFont="1" applyFill="1" applyBorder="1" applyAlignment="1">
      <alignment horizontal="right" vertical="center"/>
    </xf>
    <xf numFmtId="192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94" fontId="3" fillId="0" borderId="15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 shrinkToFit="1"/>
    </xf>
    <xf numFmtId="211" fontId="3" fillId="0" borderId="0" xfId="4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3" fontId="3" fillId="0" borderId="14" xfId="0" applyNumberFormat="1" applyFont="1" applyFill="1" applyBorder="1" applyAlignment="1">
      <alignment horizontal="right" vertical="center"/>
    </xf>
    <xf numFmtId="193" fontId="3" fillId="0" borderId="40" xfId="0" applyNumberFormat="1" applyFont="1" applyFill="1" applyBorder="1" applyAlignment="1">
      <alignment horizontal="right" vertical="center"/>
    </xf>
    <xf numFmtId="192" fontId="3" fillId="0" borderId="41" xfId="0" applyNumberFormat="1" applyFont="1" applyFill="1" applyBorder="1" applyAlignment="1">
      <alignment horizontal="right" vertical="center"/>
    </xf>
    <xf numFmtId="192" fontId="3" fillId="0" borderId="4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92" fontId="7" fillId="0" borderId="1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92" fontId="7" fillId="0" borderId="41" xfId="0" applyNumberFormat="1" applyFont="1" applyFill="1" applyBorder="1" applyAlignment="1">
      <alignment horizontal="right" vertical="center"/>
    </xf>
    <xf numFmtId="192" fontId="7" fillId="0" borderId="4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92" fontId="7" fillId="0" borderId="1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192" fontId="3" fillId="0" borderId="4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3"/>
    </xf>
    <xf numFmtId="0" fontId="3" fillId="0" borderId="1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92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indent="2"/>
    </xf>
    <xf numFmtId="176" fontId="3" fillId="0" borderId="12" xfId="0" applyNumberFormat="1" applyFont="1" applyFill="1" applyBorder="1" applyAlignment="1">
      <alignment horizontal="right" vertical="center" indent="2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193" fontId="7" fillId="0" borderId="10" xfId="0" applyNumberFormat="1" applyFont="1" applyFill="1" applyBorder="1" applyAlignment="1">
      <alignment horizontal="right" vertical="center"/>
    </xf>
    <xf numFmtId="193" fontId="7" fillId="0" borderId="12" xfId="0" applyNumberFormat="1" applyFont="1" applyFill="1" applyBorder="1" applyAlignment="1">
      <alignment horizontal="right" vertical="center"/>
    </xf>
    <xf numFmtId="193" fontId="7" fillId="0" borderId="13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right" vertical="center" indent="2"/>
    </xf>
    <xf numFmtId="176" fontId="7" fillId="0" borderId="0" xfId="0" applyNumberFormat="1" applyFont="1" applyFill="1" applyBorder="1" applyAlignment="1">
      <alignment horizontal="right" vertical="center" indent="2"/>
    </xf>
    <xf numFmtId="0" fontId="7" fillId="0" borderId="15" xfId="0" applyFont="1" applyFill="1" applyBorder="1" applyAlignment="1">
      <alignment horizontal="distributed" vertical="center" indent="3"/>
    </xf>
    <xf numFmtId="0" fontId="7" fillId="0" borderId="0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>
      <alignment horizontal="distributed" vertical="center" indent="3"/>
    </xf>
    <xf numFmtId="0" fontId="3" fillId="0" borderId="4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46" xfId="0" applyFont="1" applyFill="1" applyBorder="1" applyAlignment="1">
      <alignment horizontal="distributed" vertical="center" indent="1"/>
    </xf>
    <xf numFmtId="0" fontId="3" fillId="0" borderId="45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208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208" fontId="3" fillId="0" borderId="1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192" fontId="7" fillId="0" borderId="21" xfId="0" applyNumberFormat="1" applyFont="1" applyFill="1" applyBorder="1" applyAlignment="1">
      <alignment horizontal="right" vertical="center"/>
    </xf>
    <xf numFmtId="192" fontId="7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38" fontId="7" fillId="0" borderId="0" xfId="48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97" fontId="3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top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97" fontId="7" fillId="0" borderId="14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2"/>
    </xf>
    <xf numFmtId="176" fontId="3" fillId="0" borderId="1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indent="2"/>
    </xf>
    <xf numFmtId="0" fontId="0" fillId="0" borderId="0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distributed" vertical="center" indent="2"/>
    </xf>
    <xf numFmtId="0" fontId="4" fillId="0" borderId="12" xfId="0" applyFont="1" applyFill="1" applyBorder="1" applyAlignment="1">
      <alignment horizontal="distributed" vertical="center" indent="2"/>
    </xf>
    <xf numFmtId="0" fontId="4" fillId="0" borderId="13" xfId="0" applyFont="1" applyFill="1" applyBorder="1" applyAlignment="1">
      <alignment horizontal="distributed" vertical="center" indent="2"/>
    </xf>
    <xf numFmtId="197" fontId="3" fillId="0" borderId="40" xfId="0" applyNumberFormat="1" applyFont="1" applyFill="1" applyBorder="1" applyAlignment="1">
      <alignment horizontal="right" vertical="center"/>
    </xf>
    <xf numFmtId="197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distributed" vertical="center" indent="2"/>
    </xf>
    <xf numFmtId="0" fontId="0" fillId="0" borderId="1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distributed" vertical="center"/>
    </xf>
    <xf numFmtId="49" fontId="4" fillId="0" borderId="4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 quotePrefix="1">
      <alignment horizontal="right" vertical="center"/>
    </xf>
    <xf numFmtId="197" fontId="3" fillId="0" borderId="12" xfId="0" applyNumberFormat="1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97" fontId="7" fillId="0" borderId="15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97" fontId="7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197" fontId="3" fillId="0" borderId="12" xfId="0" applyNumberFormat="1" applyFont="1" applyFill="1" applyBorder="1" applyAlignment="1" quotePrefix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showGridLines="0" tabSelected="1" view="pageBreakPreview" zoomScale="60" zoomScalePageLayoutView="0" workbookViewId="0" topLeftCell="A5">
      <selection activeCell="A5" sqref="A5"/>
    </sheetView>
  </sheetViews>
  <sheetFormatPr defaultColWidth="5.625" defaultRowHeight="19.5" customHeight="1"/>
  <cols>
    <col min="1" max="1" width="4.625" style="38" customWidth="1"/>
    <col min="2" max="16384" width="5.625" style="38" customWidth="1"/>
  </cols>
  <sheetData>
    <row r="6" spans="2:16" ht="19.5" customHeight="1">
      <c r="B6" s="110" t="s">
        <v>1</v>
      </c>
      <c r="C6" s="109"/>
      <c r="D6" s="106" t="s">
        <v>10</v>
      </c>
      <c r="E6" s="107"/>
      <c r="F6" s="107"/>
      <c r="G6" s="107"/>
      <c r="H6" s="107"/>
      <c r="I6" s="107"/>
      <c r="J6" s="107"/>
      <c r="K6" s="107"/>
      <c r="L6" s="107"/>
      <c r="M6" s="107"/>
      <c r="N6" s="85"/>
      <c r="O6" s="85"/>
      <c r="P6" s="85"/>
    </row>
    <row r="7" spans="2:16" ht="19.5" customHeight="1">
      <c r="B7" s="109"/>
      <c r="C7" s="109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85"/>
      <c r="O7" s="85"/>
      <c r="P7" s="85"/>
    </row>
    <row r="11" spans="4:16" ht="19.5" customHeight="1">
      <c r="D11" s="108" t="s">
        <v>131</v>
      </c>
      <c r="E11" s="109"/>
      <c r="F11" s="104" t="s">
        <v>105</v>
      </c>
      <c r="G11" s="105"/>
      <c r="H11" s="105"/>
      <c r="I11" s="105"/>
      <c r="J11" s="105"/>
      <c r="K11" s="105"/>
      <c r="L11" s="105"/>
      <c r="M11" s="85"/>
      <c r="N11" s="85"/>
      <c r="O11" s="85"/>
      <c r="P11" s="85"/>
    </row>
    <row r="12" spans="4:16" ht="19.5" customHeight="1">
      <c r="D12" s="108" t="s">
        <v>132</v>
      </c>
      <c r="E12" s="109"/>
      <c r="F12" s="104" t="s">
        <v>3</v>
      </c>
      <c r="G12" s="105"/>
      <c r="H12" s="105"/>
      <c r="I12" s="105"/>
      <c r="J12" s="105"/>
      <c r="L12" s="85"/>
      <c r="M12" s="85"/>
      <c r="N12" s="85"/>
      <c r="O12" s="85"/>
      <c r="P12" s="85"/>
    </row>
    <row r="13" spans="4:14" ht="19.5" customHeight="1">
      <c r="D13" s="108" t="s">
        <v>133</v>
      </c>
      <c r="E13" s="109"/>
      <c r="F13" s="104" t="s">
        <v>2</v>
      </c>
      <c r="G13" s="105"/>
      <c r="H13" s="105"/>
      <c r="I13" s="105"/>
      <c r="J13" s="105"/>
      <c r="K13" s="105"/>
      <c r="L13" s="85"/>
      <c r="M13" s="85"/>
      <c r="N13" s="85"/>
    </row>
    <row r="14" spans="4:16" ht="19.5" customHeight="1">
      <c r="D14" s="108" t="s">
        <v>134</v>
      </c>
      <c r="E14" s="109"/>
      <c r="F14" s="104" t="s">
        <v>4</v>
      </c>
      <c r="G14" s="105"/>
      <c r="H14" s="105"/>
      <c r="I14" s="105"/>
      <c r="J14" s="85"/>
      <c r="K14" s="85"/>
      <c r="L14" s="85"/>
      <c r="M14" s="85"/>
      <c r="N14" s="85"/>
      <c r="O14" s="85"/>
      <c r="P14" s="85"/>
    </row>
    <row r="15" spans="4:16" ht="19.5" customHeight="1">
      <c r="D15" s="108" t="s">
        <v>135</v>
      </c>
      <c r="E15" s="109"/>
      <c r="F15" s="104" t="s">
        <v>5</v>
      </c>
      <c r="G15" s="105"/>
      <c r="H15" s="105"/>
      <c r="I15" s="105"/>
      <c r="J15" s="105"/>
      <c r="K15" s="85"/>
      <c r="L15" s="85"/>
      <c r="M15" s="85"/>
      <c r="N15" s="85"/>
      <c r="O15" s="85"/>
      <c r="P15" s="85"/>
    </row>
    <row r="16" spans="4:16" ht="19.5" customHeight="1">
      <c r="D16" s="108" t="s">
        <v>136</v>
      </c>
      <c r="E16" s="109"/>
      <c r="F16" s="104" t="s">
        <v>6</v>
      </c>
      <c r="G16" s="105"/>
      <c r="H16" s="105"/>
      <c r="I16" s="105"/>
      <c r="J16" s="85"/>
      <c r="K16" s="85"/>
      <c r="L16" s="85"/>
      <c r="M16" s="85"/>
      <c r="N16" s="85"/>
      <c r="O16" s="85"/>
      <c r="P16" s="85"/>
    </row>
    <row r="17" spans="4:16" ht="19.5" customHeight="1">
      <c r="D17" s="108" t="s">
        <v>137</v>
      </c>
      <c r="E17" s="109"/>
      <c r="F17" s="104" t="s">
        <v>7</v>
      </c>
      <c r="G17" s="105"/>
      <c r="H17" s="105"/>
      <c r="I17" s="105"/>
      <c r="J17" s="85"/>
      <c r="K17" s="85"/>
      <c r="L17" s="85"/>
      <c r="M17" s="85"/>
      <c r="N17" s="85"/>
      <c r="O17" s="85"/>
      <c r="P17" s="85"/>
    </row>
    <row r="18" spans="4:16" ht="19.5" customHeight="1">
      <c r="D18" s="108" t="s">
        <v>138</v>
      </c>
      <c r="E18" s="109"/>
      <c r="F18" s="104" t="s">
        <v>9</v>
      </c>
      <c r="G18" s="105"/>
      <c r="H18" s="105"/>
      <c r="I18" s="105"/>
      <c r="J18" s="105"/>
      <c r="K18" s="85"/>
      <c r="O18" s="85"/>
      <c r="P18" s="85"/>
    </row>
    <row r="19" spans="4:16" ht="19.5" customHeight="1">
      <c r="D19" s="108" t="s">
        <v>139</v>
      </c>
      <c r="E19" s="109"/>
      <c r="F19" s="104" t="s">
        <v>116</v>
      </c>
      <c r="G19" s="105"/>
      <c r="H19" s="105"/>
      <c r="I19" s="105"/>
      <c r="J19" s="105"/>
      <c r="K19" s="105"/>
      <c r="O19" s="85"/>
      <c r="P19" s="85"/>
    </row>
    <row r="20" spans="4:16" ht="19.5" customHeight="1">
      <c r="D20" s="108" t="s">
        <v>140</v>
      </c>
      <c r="E20" s="109"/>
      <c r="F20" s="104" t="s">
        <v>8</v>
      </c>
      <c r="G20" s="105"/>
      <c r="H20" s="105"/>
      <c r="I20" s="105"/>
      <c r="J20" s="105"/>
      <c r="K20" s="105"/>
      <c r="L20" s="105"/>
      <c r="M20" s="85"/>
      <c r="N20" s="85"/>
      <c r="O20" s="85"/>
      <c r="P20" s="85"/>
    </row>
    <row r="21" spans="4:16" ht="19.5" customHeight="1">
      <c r="D21" s="108" t="s">
        <v>141</v>
      </c>
      <c r="E21" s="109"/>
      <c r="F21" s="104" t="s">
        <v>146</v>
      </c>
      <c r="G21" s="105"/>
      <c r="H21" s="105"/>
      <c r="I21" s="105"/>
      <c r="J21" s="105"/>
      <c r="K21" s="105"/>
      <c r="L21" s="105"/>
      <c r="M21" s="105"/>
      <c r="N21" s="105"/>
      <c r="O21" s="85"/>
      <c r="P21" s="85"/>
    </row>
    <row r="22" spans="4:7" ht="19.5" customHeight="1">
      <c r="D22" s="88"/>
      <c r="G22" s="89"/>
    </row>
    <row r="23" spans="4:7" ht="19.5" customHeight="1">
      <c r="D23" s="88"/>
      <c r="G23" s="89"/>
    </row>
    <row r="24" spans="4:7" ht="19.5" customHeight="1">
      <c r="D24" s="88"/>
      <c r="G24" s="89"/>
    </row>
    <row r="25" spans="4:7" ht="19.5" customHeight="1">
      <c r="D25" s="88"/>
      <c r="G25" s="89"/>
    </row>
    <row r="26" spans="4:7" ht="19.5" customHeight="1">
      <c r="D26" s="88"/>
      <c r="G26" s="89"/>
    </row>
    <row r="27" spans="4:7" ht="19.5" customHeight="1">
      <c r="D27" s="88"/>
      <c r="G27" s="89"/>
    </row>
    <row r="28" spans="4:7" ht="19.5" customHeight="1">
      <c r="D28" s="88"/>
      <c r="G28" s="89"/>
    </row>
    <row r="29" spans="4:7" ht="19.5" customHeight="1">
      <c r="D29" s="88"/>
      <c r="G29" s="89"/>
    </row>
    <row r="30" spans="4:7" ht="19.5" customHeight="1">
      <c r="D30" s="88"/>
      <c r="G30" s="89"/>
    </row>
    <row r="31" spans="4:7" ht="19.5" customHeight="1">
      <c r="D31" s="88"/>
      <c r="G31" s="89"/>
    </row>
    <row r="32" spans="4:7" ht="19.5" customHeight="1">
      <c r="D32" s="88"/>
      <c r="G32" s="89"/>
    </row>
    <row r="33" spans="4:7" ht="19.5" customHeight="1">
      <c r="D33" s="88"/>
      <c r="G33" s="89"/>
    </row>
    <row r="34" spans="4:7" ht="19.5" customHeight="1">
      <c r="D34" s="88"/>
      <c r="G34" s="89"/>
    </row>
    <row r="35" ht="19.5" customHeight="1">
      <c r="D35" s="88"/>
    </row>
  </sheetData>
  <sheetProtection/>
  <mergeCells count="24">
    <mergeCell ref="D21:E21"/>
    <mergeCell ref="F21:N21"/>
    <mergeCell ref="F18:J18"/>
    <mergeCell ref="F19:K19"/>
    <mergeCell ref="D19:E19"/>
    <mergeCell ref="D20:E20"/>
    <mergeCell ref="D18:E18"/>
    <mergeCell ref="B6:C7"/>
    <mergeCell ref="D12:E12"/>
    <mergeCell ref="F20:L20"/>
    <mergeCell ref="F15:J15"/>
    <mergeCell ref="D15:E15"/>
    <mergeCell ref="D16:E16"/>
    <mergeCell ref="D17:E17"/>
    <mergeCell ref="F14:I14"/>
    <mergeCell ref="F16:I16"/>
    <mergeCell ref="F17:I17"/>
    <mergeCell ref="F13:K13"/>
    <mergeCell ref="F11:L11"/>
    <mergeCell ref="D6:M7"/>
    <mergeCell ref="F12:J12"/>
    <mergeCell ref="D11:E11"/>
    <mergeCell ref="D14:E14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BM48"/>
  <sheetViews>
    <sheetView showGridLines="0" tabSelected="1" view="pageBreakPreview" zoomScale="60" zoomScaleNormal="70" zoomScalePageLayoutView="0" workbookViewId="0" topLeftCell="B1">
      <selection activeCell="A5" sqref="A5"/>
    </sheetView>
  </sheetViews>
  <sheetFormatPr defaultColWidth="3.625" defaultRowHeight="21.75" customHeight="1"/>
  <cols>
    <col min="1" max="32" width="3.625" style="7" customWidth="1"/>
    <col min="33" max="33" width="1.12109375" style="7" customWidth="1"/>
    <col min="34" max="57" width="3.625" style="7" customWidth="1"/>
    <col min="58" max="61" width="3.875" style="7" customWidth="1"/>
    <col min="62" max="64" width="3.625" style="7" customWidth="1"/>
    <col min="65" max="65" width="4.625" style="7" customWidth="1"/>
    <col min="66" max="16384" width="3.625" style="7" customWidth="1"/>
  </cols>
  <sheetData>
    <row r="1" spans="1:33" ht="30" customHeight="1">
      <c r="A1" s="127" t="s">
        <v>183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75"/>
      <c r="Z1" s="75"/>
      <c r="AA1" s="75"/>
      <c r="AB1" s="75"/>
      <c r="AC1" s="75"/>
      <c r="AD1" s="75"/>
      <c r="AE1" s="75"/>
      <c r="AF1" s="75"/>
      <c r="AG1" s="75"/>
    </row>
    <row r="2" spans="1:33" ht="18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5"/>
      <c r="Z2" s="75"/>
      <c r="AA2" s="75"/>
      <c r="AB2" s="75"/>
      <c r="AC2" s="75"/>
      <c r="AD2" s="75"/>
      <c r="AE2" s="75"/>
      <c r="AF2" s="75"/>
      <c r="AG2" s="75"/>
    </row>
    <row r="3" spans="1:65" ht="24.75" customHeight="1">
      <c r="A3" s="129" t="s">
        <v>142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7"/>
      <c r="AH3" s="104" t="s">
        <v>75</v>
      </c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</row>
    <row r="4" spans="1:4" ht="20.25" customHeight="1" thickBot="1">
      <c r="A4" s="128" t="s">
        <v>76</v>
      </c>
      <c r="B4" s="128"/>
      <c r="C4" s="128"/>
      <c r="D4" s="128"/>
    </row>
    <row r="5" spans="1:65" ht="18" customHeight="1">
      <c r="A5" s="132" t="s">
        <v>106</v>
      </c>
      <c r="B5" s="133"/>
      <c r="C5" s="133"/>
      <c r="D5" s="133"/>
      <c r="E5" s="133"/>
      <c r="F5" s="133"/>
      <c r="G5" s="133"/>
      <c r="H5" s="133"/>
      <c r="I5" s="119" t="s">
        <v>215</v>
      </c>
      <c r="J5" s="119"/>
      <c r="K5" s="119"/>
      <c r="L5" s="119"/>
      <c r="M5" s="119" t="s">
        <v>217</v>
      </c>
      <c r="N5" s="119"/>
      <c r="O5" s="119"/>
      <c r="P5" s="119"/>
      <c r="Q5" s="119" t="s">
        <v>218</v>
      </c>
      <c r="R5" s="119"/>
      <c r="S5" s="119"/>
      <c r="T5" s="119"/>
      <c r="U5" s="119" t="s">
        <v>219</v>
      </c>
      <c r="V5" s="119"/>
      <c r="W5" s="119"/>
      <c r="X5" s="119"/>
      <c r="Y5" s="119" t="s">
        <v>220</v>
      </c>
      <c r="Z5" s="119"/>
      <c r="AA5" s="119"/>
      <c r="AB5" s="119"/>
      <c r="AC5" s="119" t="s">
        <v>221</v>
      </c>
      <c r="AD5" s="119"/>
      <c r="AE5" s="119"/>
      <c r="AF5" s="130"/>
      <c r="AG5" s="62"/>
      <c r="AH5" s="121" t="s">
        <v>222</v>
      </c>
      <c r="AI5" s="119"/>
      <c r="AJ5" s="119"/>
      <c r="AK5" s="119"/>
      <c r="AL5" s="119" t="s">
        <v>223</v>
      </c>
      <c r="AM5" s="119"/>
      <c r="AN5" s="119"/>
      <c r="AO5" s="119"/>
      <c r="AP5" s="119" t="s">
        <v>216</v>
      </c>
      <c r="AQ5" s="119"/>
      <c r="AR5" s="119"/>
      <c r="AS5" s="119"/>
      <c r="AT5" s="119" t="s">
        <v>224</v>
      </c>
      <c r="AU5" s="119"/>
      <c r="AV5" s="119"/>
      <c r="AW5" s="119"/>
      <c r="AX5" s="119" t="s">
        <v>225</v>
      </c>
      <c r="AY5" s="119"/>
      <c r="AZ5" s="119"/>
      <c r="BA5" s="119"/>
      <c r="BB5" s="119" t="s">
        <v>226</v>
      </c>
      <c r="BC5" s="119"/>
      <c r="BD5" s="119"/>
      <c r="BE5" s="119"/>
      <c r="BF5" s="119" t="s">
        <v>42</v>
      </c>
      <c r="BG5" s="119"/>
      <c r="BH5" s="119"/>
      <c r="BI5" s="119"/>
      <c r="BJ5" s="123" t="s">
        <v>181</v>
      </c>
      <c r="BK5" s="124"/>
      <c r="BL5" s="124"/>
      <c r="BM5" s="124"/>
    </row>
    <row r="6" spans="1:65" ht="24.75" customHeight="1">
      <c r="A6" s="134"/>
      <c r="B6" s="135"/>
      <c r="C6" s="135"/>
      <c r="D6" s="135"/>
      <c r="E6" s="135"/>
      <c r="F6" s="135"/>
      <c r="G6" s="135"/>
      <c r="H6" s="135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31"/>
      <c r="AG6" s="62"/>
      <c r="AH6" s="122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5"/>
      <c r="BK6" s="126"/>
      <c r="BL6" s="126"/>
      <c r="BM6" s="126"/>
    </row>
    <row r="7" spans="1:65" ht="20.25" customHeight="1">
      <c r="A7" s="161" t="s">
        <v>109</v>
      </c>
      <c r="B7" s="161"/>
      <c r="C7" s="161"/>
      <c r="D7" s="179" t="s">
        <v>239</v>
      </c>
      <c r="E7" s="180" t="s">
        <v>239</v>
      </c>
      <c r="F7" s="161" t="s">
        <v>111</v>
      </c>
      <c r="G7" s="161"/>
      <c r="H7" s="55"/>
      <c r="I7" s="168">
        <v>642129</v>
      </c>
      <c r="J7" s="167"/>
      <c r="K7" s="167"/>
      <c r="L7" s="167"/>
      <c r="M7" s="167">
        <v>571832</v>
      </c>
      <c r="N7" s="167"/>
      <c r="O7" s="167"/>
      <c r="P7" s="167"/>
      <c r="Q7" s="167">
        <v>723823</v>
      </c>
      <c r="R7" s="167"/>
      <c r="S7" s="167"/>
      <c r="T7" s="167"/>
      <c r="U7" s="167">
        <v>585010</v>
      </c>
      <c r="V7" s="167"/>
      <c r="W7" s="167"/>
      <c r="X7" s="167"/>
      <c r="Y7" s="167">
        <v>784791</v>
      </c>
      <c r="Z7" s="167"/>
      <c r="AA7" s="167"/>
      <c r="AB7" s="167"/>
      <c r="AC7" s="167">
        <v>528376</v>
      </c>
      <c r="AD7" s="167"/>
      <c r="AE7" s="167"/>
      <c r="AF7" s="167"/>
      <c r="AG7" s="62"/>
      <c r="AH7" s="167">
        <v>583527</v>
      </c>
      <c r="AI7" s="167"/>
      <c r="AJ7" s="167"/>
      <c r="AK7" s="167"/>
      <c r="AL7" s="167">
        <v>1072234</v>
      </c>
      <c r="AM7" s="167"/>
      <c r="AN7" s="167"/>
      <c r="AO7" s="167"/>
      <c r="AP7" s="167">
        <v>640901</v>
      </c>
      <c r="AQ7" s="167"/>
      <c r="AR7" s="167"/>
      <c r="AS7" s="167"/>
      <c r="AT7" s="167">
        <v>671009</v>
      </c>
      <c r="AU7" s="167"/>
      <c r="AV7" s="167"/>
      <c r="AW7" s="167"/>
      <c r="AX7" s="167">
        <v>693504</v>
      </c>
      <c r="AY7" s="167"/>
      <c r="AZ7" s="167"/>
      <c r="BA7" s="167"/>
      <c r="BB7" s="167">
        <v>605914</v>
      </c>
      <c r="BC7" s="167"/>
      <c r="BD7" s="167"/>
      <c r="BE7" s="167"/>
      <c r="BF7" s="174">
        <f>SUM(I7:BE8)</f>
        <v>8103050</v>
      </c>
      <c r="BG7" s="174"/>
      <c r="BH7" s="174"/>
      <c r="BI7" s="175"/>
      <c r="BJ7" s="161" t="s">
        <v>112</v>
      </c>
      <c r="BK7" s="161"/>
      <c r="BL7" s="176" t="s">
        <v>273</v>
      </c>
      <c r="BM7" s="161" t="s">
        <v>111</v>
      </c>
    </row>
    <row r="8" spans="1:65" ht="20.25" customHeight="1">
      <c r="A8" s="161"/>
      <c r="B8" s="161"/>
      <c r="C8" s="161"/>
      <c r="D8" s="179"/>
      <c r="E8" s="180"/>
      <c r="F8" s="161"/>
      <c r="G8" s="161"/>
      <c r="H8" s="55"/>
      <c r="I8" s="149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22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7"/>
      <c r="BG8" s="117"/>
      <c r="BH8" s="117"/>
      <c r="BI8" s="171"/>
      <c r="BJ8" s="161"/>
      <c r="BK8" s="177"/>
      <c r="BL8" s="176"/>
      <c r="BM8" s="161"/>
    </row>
    <row r="9" spans="1:65" s="6" customFormat="1" ht="20.25" customHeight="1">
      <c r="A9" s="45"/>
      <c r="B9" s="181"/>
      <c r="C9" s="181"/>
      <c r="D9" s="183" t="s">
        <v>241</v>
      </c>
      <c r="E9" s="182" t="s">
        <v>253</v>
      </c>
      <c r="F9" s="169"/>
      <c r="G9" s="169"/>
      <c r="H9" s="56"/>
      <c r="I9" s="178">
        <v>589196</v>
      </c>
      <c r="J9" s="117"/>
      <c r="K9" s="117"/>
      <c r="L9" s="117"/>
      <c r="M9" s="117">
        <v>577385</v>
      </c>
      <c r="N9" s="117"/>
      <c r="O9" s="117"/>
      <c r="P9" s="117"/>
      <c r="Q9" s="117">
        <v>625105</v>
      </c>
      <c r="R9" s="117"/>
      <c r="S9" s="117"/>
      <c r="T9" s="117"/>
      <c r="U9" s="117">
        <v>602625</v>
      </c>
      <c r="V9" s="117"/>
      <c r="W9" s="117"/>
      <c r="X9" s="117"/>
      <c r="Y9" s="117">
        <v>745728</v>
      </c>
      <c r="Z9" s="117"/>
      <c r="AA9" s="117"/>
      <c r="AB9" s="117"/>
      <c r="AC9" s="117">
        <v>489748</v>
      </c>
      <c r="AD9" s="117"/>
      <c r="AE9" s="117"/>
      <c r="AF9" s="117"/>
      <c r="AG9" s="23"/>
      <c r="AH9" s="117">
        <v>616202</v>
      </c>
      <c r="AI9" s="117"/>
      <c r="AJ9" s="117"/>
      <c r="AK9" s="117"/>
      <c r="AL9" s="117">
        <v>1072411</v>
      </c>
      <c r="AM9" s="117"/>
      <c r="AN9" s="117"/>
      <c r="AO9" s="117"/>
      <c r="AP9" s="117">
        <v>629557</v>
      </c>
      <c r="AQ9" s="117"/>
      <c r="AR9" s="117"/>
      <c r="AS9" s="117"/>
      <c r="AT9" s="117">
        <v>659732</v>
      </c>
      <c r="AU9" s="117"/>
      <c r="AV9" s="117"/>
      <c r="AW9" s="117"/>
      <c r="AX9" s="117">
        <v>673132</v>
      </c>
      <c r="AY9" s="117"/>
      <c r="AZ9" s="117"/>
      <c r="BA9" s="117"/>
      <c r="BB9" s="117">
        <v>600420</v>
      </c>
      <c r="BC9" s="117"/>
      <c r="BD9" s="117"/>
      <c r="BE9" s="117"/>
      <c r="BF9" s="117">
        <f>SUM(I9:BE10)</f>
        <v>7881241</v>
      </c>
      <c r="BG9" s="117"/>
      <c r="BH9" s="117"/>
      <c r="BI9" s="171"/>
      <c r="BJ9" s="172"/>
      <c r="BK9" s="169"/>
      <c r="BL9" s="170" t="s">
        <v>274</v>
      </c>
      <c r="BM9" s="169"/>
    </row>
    <row r="10" spans="1:65" s="6" customFormat="1" ht="20.25" customHeight="1">
      <c r="A10" s="45"/>
      <c r="B10" s="181"/>
      <c r="C10" s="181"/>
      <c r="D10" s="183"/>
      <c r="E10" s="182"/>
      <c r="F10" s="169"/>
      <c r="G10" s="169"/>
      <c r="H10" s="56"/>
      <c r="I10" s="178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23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71"/>
      <c r="BJ10" s="172"/>
      <c r="BK10" s="173"/>
      <c r="BL10" s="170"/>
      <c r="BM10" s="169"/>
    </row>
    <row r="11" spans="1:65" ht="18" customHeight="1">
      <c r="A11" s="3"/>
      <c r="B11" s="3"/>
      <c r="C11" s="3"/>
      <c r="D11" s="3"/>
      <c r="E11" s="3"/>
      <c r="F11" s="3"/>
      <c r="G11" s="3"/>
      <c r="H11" s="5"/>
      <c r="I11" s="149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22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94"/>
      <c r="BJ11" s="24"/>
      <c r="BK11" s="3"/>
      <c r="BL11" s="3"/>
      <c r="BM11" s="3"/>
    </row>
    <row r="12" spans="1:65" ht="20.25" customHeight="1">
      <c r="A12" s="3"/>
      <c r="B12" s="55"/>
      <c r="C12" s="160" t="s">
        <v>78</v>
      </c>
      <c r="D12" s="160"/>
      <c r="E12" s="160"/>
      <c r="F12" s="160"/>
      <c r="G12" s="55"/>
      <c r="H12" s="57"/>
      <c r="I12" s="149">
        <f>I9-I14</f>
        <v>587096</v>
      </c>
      <c r="J12" s="111"/>
      <c r="K12" s="111"/>
      <c r="L12" s="111"/>
      <c r="M12" s="111">
        <f>M9-M14</f>
        <v>577025</v>
      </c>
      <c r="N12" s="111"/>
      <c r="O12" s="111"/>
      <c r="P12" s="111"/>
      <c r="Q12" s="111">
        <f>Q9-Q14</f>
        <v>624401</v>
      </c>
      <c r="R12" s="111"/>
      <c r="S12" s="111"/>
      <c r="T12" s="111"/>
      <c r="U12" s="111">
        <f>U9-U14</f>
        <v>600416</v>
      </c>
      <c r="V12" s="111"/>
      <c r="W12" s="111"/>
      <c r="X12" s="111"/>
      <c r="Y12" s="111">
        <f>Y9-Y14</f>
        <v>736712</v>
      </c>
      <c r="Z12" s="111"/>
      <c r="AA12" s="111"/>
      <c r="AB12" s="111"/>
      <c r="AC12" s="111">
        <f>AC9-AC14</f>
        <v>487150</v>
      </c>
      <c r="AD12" s="111"/>
      <c r="AE12" s="111"/>
      <c r="AF12" s="111"/>
      <c r="AG12" s="23"/>
      <c r="AH12" s="111">
        <f>AH9-AH14</f>
        <v>615688</v>
      </c>
      <c r="AI12" s="111"/>
      <c r="AJ12" s="111"/>
      <c r="AK12" s="111"/>
      <c r="AL12" s="111">
        <f>AL9-AL14</f>
        <v>1071845</v>
      </c>
      <c r="AM12" s="111"/>
      <c r="AN12" s="111"/>
      <c r="AO12" s="111"/>
      <c r="AP12" s="111">
        <f>AP9-AP14</f>
        <v>622473</v>
      </c>
      <c r="AQ12" s="111"/>
      <c r="AR12" s="111"/>
      <c r="AS12" s="111"/>
      <c r="AT12" s="111">
        <f>AT9-AT14</f>
        <v>654729</v>
      </c>
      <c r="AU12" s="111"/>
      <c r="AV12" s="111"/>
      <c r="AW12" s="111"/>
      <c r="AX12" s="111">
        <f>AX9-AX14</f>
        <v>669495</v>
      </c>
      <c r="AY12" s="111"/>
      <c r="AZ12" s="111"/>
      <c r="BA12" s="111"/>
      <c r="BB12" s="111">
        <f>BB9-BB14</f>
        <v>599815</v>
      </c>
      <c r="BC12" s="111"/>
      <c r="BD12" s="111"/>
      <c r="BE12" s="111"/>
      <c r="BF12" s="117">
        <f>SUM(I12:BE13)</f>
        <v>7846845</v>
      </c>
      <c r="BG12" s="117"/>
      <c r="BH12" s="117"/>
      <c r="BI12" s="171"/>
      <c r="BJ12" s="204" t="s">
        <v>275</v>
      </c>
      <c r="BK12" s="161"/>
      <c r="BL12" s="161"/>
      <c r="BM12" s="161"/>
    </row>
    <row r="13" spans="1:65" ht="20.25" customHeight="1">
      <c r="A13" s="3"/>
      <c r="B13" s="55"/>
      <c r="C13" s="160"/>
      <c r="D13" s="160"/>
      <c r="E13" s="160"/>
      <c r="F13" s="160"/>
      <c r="G13" s="55"/>
      <c r="H13" s="57"/>
      <c r="I13" s="149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23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7"/>
      <c r="BG13" s="117"/>
      <c r="BH13" s="117"/>
      <c r="BI13" s="171"/>
      <c r="BJ13" s="204"/>
      <c r="BK13" s="177"/>
      <c r="BL13" s="177"/>
      <c r="BM13" s="177"/>
    </row>
    <row r="14" spans="1:65" ht="20.25" customHeight="1">
      <c r="A14" s="3"/>
      <c r="B14" s="55"/>
      <c r="C14" s="160" t="s">
        <v>79</v>
      </c>
      <c r="D14" s="160"/>
      <c r="E14" s="160"/>
      <c r="F14" s="160"/>
      <c r="G14" s="55"/>
      <c r="H14" s="57"/>
      <c r="I14" s="149">
        <v>2100</v>
      </c>
      <c r="J14" s="111"/>
      <c r="K14" s="111"/>
      <c r="L14" s="111"/>
      <c r="M14" s="111">
        <v>360</v>
      </c>
      <c r="N14" s="111"/>
      <c r="O14" s="111"/>
      <c r="P14" s="111"/>
      <c r="Q14" s="111">
        <v>704</v>
      </c>
      <c r="R14" s="111"/>
      <c r="S14" s="111"/>
      <c r="T14" s="111"/>
      <c r="U14" s="111">
        <v>2209</v>
      </c>
      <c r="V14" s="111"/>
      <c r="W14" s="111"/>
      <c r="X14" s="111"/>
      <c r="Y14" s="111">
        <v>9016</v>
      </c>
      <c r="Z14" s="111"/>
      <c r="AA14" s="111"/>
      <c r="AB14" s="111"/>
      <c r="AC14" s="111">
        <v>2598</v>
      </c>
      <c r="AD14" s="111"/>
      <c r="AE14" s="111"/>
      <c r="AF14" s="111"/>
      <c r="AG14" s="22"/>
      <c r="AH14" s="111">
        <v>514</v>
      </c>
      <c r="AI14" s="111"/>
      <c r="AJ14" s="111"/>
      <c r="AK14" s="111"/>
      <c r="AL14" s="111">
        <v>566</v>
      </c>
      <c r="AM14" s="111"/>
      <c r="AN14" s="111"/>
      <c r="AO14" s="111"/>
      <c r="AP14" s="111">
        <v>7084</v>
      </c>
      <c r="AQ14" s="111"/>
      <c r="AR14" s="111"/>
      <c r="AS14" s="111"/>
      <c r="AT14" s="111">
        <v>5003</v>
      </c>
      <c r="AU14" s="111"/>
      <c r="AV14" s="111"/>
      <c r="AW14" s="111"/>
      <c r="AX14" s="111">
        <v>3637</v>
      </c>
      <c r="AY14" s="111"/>
      <c r="AZ14" s="111"/>
      <c r="BA14" s="111"/>
      <c r="BB14" s="111">
        <v>605</v>
      </c>
      <c r="BC14" s="111"/>
      <c r="BD14" s="111"/>
      <c r="BE14" s="111"/>
      <c r="BF14" s="117">
        <f>SUM(I14:BE15)</f>
        <v>34396</v>
      </c>
      <c r="BG14" s="117"/>
      <c r="BH14" s="117"/>
      <c r="BI14" s="171"/>
      <c r="BJ14" s="204" t="s">
        <v>276</v>
      </c>
      <c r="BK14" s="161"/>
      <c r="BL14" s="161"/>
      <c r="BM14" s="161"/>
    </row>
    <row r="15" spans="1:65" ht="20.25" customHeight="1">
      <c r="A15" s="3"/>
      <c r="B15" s="55"/>
      <c r="C15" s="160"/>
      <c r="D15" s="160"/>
      <c r="E15" s="160"/>
      <c r="F15" s="160"/>
      <c r="G15" s="55"/>
      <c r="H15" s="57"/>
      <c r="I15" s="149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22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7"/>
      <c r="BG15" s="117"/>
      <c r="BH15" s="117"/>
      <c r="BI15" s="171"/>
      <c r="BJ15" s="204"/>
      <c r="BK15" s="177"/>
      <c r="BL15" s="177"/>
      <c r="BM15" s="177"/>
    </row>
    <row r="16" spans="1:65" ht="20.25" customHeight="1">
      <c r="A16" s="3"/>
      <c r="B16" s="160" t="s">
        <v>277</v>
      </c>
      <c r="C16" s="160"/>
      <c r="D16" s="160"/>
      <c r="E16" s="160"/>
      <c r="F16" s="160"/>
      <c r="G16" s="161" t="s">
        <v>278</v>
      </c>
      <c r="H16" s="162"/>
      <c r="I16" s="165">
        <f>IF(I9=0,"",ROUND((I9/$BF$9)*100,1))</f>
        <v>7.5</v>
      </c>
      <c r="J16" s="158"/>
      <c r="K16" s="158"/>
      <c r="L16" s="158"/>
      <c r="M16" s="158">
        <f>IF(M9=0,"",ROUND((M9/$BF$9)*100,1))</f>
        <v>7.3</v>
      </c>
      <c r="N16" s="158"/>
      <c r="O16" s="158"/>
      <c r="P16" s="158"/>
      <c r="Q16" s="158">
        <f>IF(Q9=0,"",ROUND((Q9/$BF$9)*100,1))</f>
        <v>7.9</v>
      </c>
      <c r="R16" s="158"/>
      <c r="S16" s="158"/>
      <c r="T16" s="158"/>
      <c r="U16" s="158">
        <f>IF(U9=0,"",ROUND((U9/$BF$9)*100,1))</f>
        <v>7.6</v>
      </c>
      <c r="V16" s="158"/>
      <c r="W16" s="158"/>
      <c r="X16" s="158"/>
      <c r="Y16" s="158">
        <f>IF(Y9=0,"",ROUND((Y9/$BF$9)*100,1))</f>
        <v>9.5</v>
      </c>
      <c r="Z16" s="158"/>
      <c r="AA16" s="158"/>
      <c r="AB16" s="158"/>
      <c r="AC16" s="158">
        <f>IF(AC9=0,"",ROUND((AC9/$BF$9)*100,1))</f>
        <v>6.2</v>
      </c>
      <c r="AD16" s="158"/>
      <c r="AE16" s="158"/>
      <c r="AF16" s="158"/>
      <c r="AG16" s="22"/>
      <c r="AH16" s="158">
        <f>IF(AH9=0,"",ROUND((AH9/$BF$9)*100,1))</f>
        <v>7.8</v>
      </c>
      <c r="AI16" s="158"/>
      <c r="AJ16" s="158"/>
      <c r="AK16" s="158"/>
      <c r="AL16" s="158">
        <f>IF(AL9=0,"",ROUND((AL9/$BF$9)*100,1))</f>
        <v>13.6</v>
      </c>
      <c r="AM16" s="158"/>
      <c r="AN16" s="158"/>
      <c r="AO16" s="158"/>
      <c r="AP16" s="158">
        <f>IF(AP9=0,"",ROUND((AP9/$BF$9)*100,1))</f>
        <v>8</v>
      </c>
      <c r="AQ16" s="158"/>
      <c r="AR16" s="158"/>
      <c r="AS16" s="158"/>
      <c r="AT16" s="158">
        <f>IF(AT9=0,"",ROUND((AT9/$BF$9)*100,1))</f>
        <v>8.4</v>
      </c>
      <c r="AU16" s="158"/>
      <c r="AV16" s="158"/>
      <c r="AW16" s="158"/>
      <c r="AX16" s="158">
        <f>IF(AX9=0,"",ROUND((AX9/$BF$9)*100,1))</f>
        <v>8.5</v>
      </c>
      <c r="AY16" s="158"/>
      <c r="AZ16" s="158"/>
      <c r="BA16" s="158"/>
      <c r="BB16" s="158">
        <f>IF(BB9=0,"",ROUND((BB9/$BF$9)*100,1))</f>
        <v>7.6</v>
      </c>
      <c r="BC16" s="158"/>
      <c r="BD16" s="158"/>
      <c r="BE16" s="158"/>
      <c r="BF16" s="199">
        <v>100</v>
      </c>
      <c r="BG16" s="199"/>
      <c r="BH16" s="199"/>
      <c r="BI16" s="200"/>
      <c r="BJ16" s="204" t="s">
        <v>80</v>
      </c>
      <c r="BK16" s="161"/>
      <c r="BL16" s="161"/>
      <c r="BM16" s="161"/>
    </row>
    <row r="17" spans="1:65" ht="20.25" customHeight="1" thickBot="1">
      <c r="A17" s="3"/>
      <c r="B17" s="160"/>
      <c r="C17" s="160"/>
      <c r="D17" s="160"/>
      <c r="E17" s="160"/>
      <c r="F17" s="160"/>
      <c r="G17" s="163"/>
      <c r="H17" s="164"/>
      <c r="I17" s="166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22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201"/>
      <c r="BG17" s="201"/>
      <c r="BH17" s="201"/>
      <c r="BI17" s="202"/>
      <c r="BJ17" s="205"/>
      <c r="BK17" s="206"/>
      <c r="BL17" s="206"/>
      <c r="BM17" s="206"/>
    </row>
    <row r="18" spans="1:65" ht="20.25" customHeight="1">
      <c r="A18" s="5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3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184" t="s">
        <v>148</v>
      </c>
      <c r="BH18" s="184"/>
      <c r="BI18" s="184"/>
      <c r="BJ18" s="184"/>
      <c r="BK18" s="184"/>
      <c r="BL18" s="184"/>
      <c r="BM18" s="184"/>
    </row>
    <row r="19" spans="1:65" ht="20.25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6"/>
      <c r="BH19" s="36"/>
      <c r="BI19" s="36"/>
      <c r="BJ19" s="36"/>
      <c r="BK19" s="36"/>
      <c r="BL19" s="36"/>
      <c r="BM19" s="36"/>
    </row>
    <row r="20" spans="1:65" ht="24.75" customHeight="1">
      <c r="A20" s="150" t="s">
        <v>280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7"/>
      <c r="AH20" s="150" t="s">
        <v>143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</row>
    <row r="21" spans="1:65" ht="20.25" customHeight="1" thickBot="1">
      <c r="A21" s="128" t="s">
        <v>91</v>
      </c>
      <c r="B21" s="136"/>
      <c r="C21" s="136"/>
      <c r="D21" s="136"/>
      <c r="E21" s="136"/>
      <c r="F21" s="136"/>
      <c r="G21" s="136"/>
      <c r="Y21" s="3"/>
      <c r="AH21" s="128" t="s">
        <v>82</v>
      </c>
      <c r="AI21" s="136"/>
      <c r="AJ21" s="136"/>
      <c r="AK21" s="136"/>
      <c r="AL21" s="136"/>
      <c r="BH21" s="197" t="s">
        <v>293</v>
      </c>
      <c r="BI21" s="198"/>
      <c r="BJ21" s="198"/>
      <c r="BK21" s="198"/>
      <c r="BL21" s="198"/>
      <c r="BM21" s="198"/>
    </row>
    <row r="22" spans="1:65" ht="20.25" customHeight="1">
      <c r="A22" s="219" t="s">
        <v>77</v>
      </c>
      <c r="B22" s="219"/>
      <c r="C22" s="219"/>
      <c r="D22" s="219"/>
      <c r="E22" s="219"/>
      <c r="F22" s="219"/>
      <c r="G22" s="220"/>
      <c r="H22" s="217" t="s">
        <v>279</v>
      </c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36"/>
      <c r="AH22" s="210" t="s">
        <v>85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 t="s">
        <v>86</v>
      </c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203"/>
    </row>
    <row r="23" spans="1:65" ht="20.25" customHeight="1">
      <c r="A23" s="221"/>
      <c r="B23" s="221"/>
      <c r="C23" s="221"/>
      <c r="D23" s="221"/>
      <c r="E23" s="221"/>
      <c r="F23" s="221"/>
      <c r="G23" s="222"/>
      <c r="H23" s="209" t="s">
        <v>92</v>
      </c>
      <c r="I23" s="209"/>
      <c r="J23" s="209"/>
      <c r="K23" s="209"/>
      <c r="L23" s="211"/>
      <c r="M23" s="208" t="s">
        <v>93</v>
      </c>
      <c r="N23" s="209"/>
      <c r="O23" s="209"/>
      <c r="P23" s="209"/>
      <c r="Q23" s="209"/>
      <c r="R23" s="209"/>
      <c r="S23" s="209"/>
      <c r="T23" s="209"/>
      <c r="U23" s="151" t="s">
        <v>128</v>
      </c>
      <c r="V23" s="152"/>
      <c r="W23" s="152"/>
      <c r="X23" s="152"/>
      <c r="Y23" s="152"/>
      <c r="Z23" s="153"/>
      <c r="AA23" s="154" t="s">
        <v>281</v>
      </c>
      <c r="AB23" s="155"/>
      <c r="AC23" s="155"/>
      <c r="AD23" s="155"/>
      <c r="AE23" s="155"/>
      <c r="AF23" s="155"/>
      <c r="AG23" s="3"/>
      <c r="AH23" s="214" t="s">
        <v>288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2">
        <v>307</v>
      </c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</row>
    <row r="24" spans="1:65" ht="20.25" customHeight="1">
      <c r="A24" s="221"/>
      <c r="B24" s="221"/>
      <c r="C24" s="221"/>
      <c r="D24" s="221"/>
      <c r="E24" s="221"/>
      <c r="F24" s="221"/>
      <c r="G24" s="222"/>
      <c r="H24" s="209"/>
      <c r="I24" s="209"/>
      <c r="J24" s="209"/>
      <c r="K24" s="209"/>
      <c r="L24" s="211"/>
      <c r="M24" s="208"/>
      <c r="N24" s="209"/>
      <c r="O24" s="209"/>
      <c r="P24" s="209"/>
      <c r="Q24" s="209"/>
      <c r="R24" s="209"/>
      <c r="S24" s="209"/>
      <c r="T24" s="209"/>
      <c r="U24" s="208" t="s">
        <v>92</v>
      </c>
      <c r="V24" s="209"/>
      <c r="W24" s="209"/>
      <c r="X24" s="209"/>
      <c r="Y24" s="209"/>
      <c r="Z24" s="209"/>
      <c r="AA24" s="208" t="s">
        <v>92</v>
      </c>
      <c r="AB24" s="209"/>
      <c r="AC24" s="209"/>
      <c r="AD24" s="209"/>
      <c r="AE24" s="209"/>
      <c r="AF24" s="209"/>
      <c r="AG24" s="3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</row>
    <row r="25" spans="1:65" ht="15" customHeight="1">
      <c r="A25" s="63"/>
      <c r="B25" s="59"/>
      <c r="C25" s="59"/>
      <c r="D25" s="59"/>
      <c r="E25" s="59"/>
      <c r="F25" s="59"/>
      <c r="G25" s="60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3"/>
      <c r="AH25" s="190" t="s">
        <v>289</v>
      </c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5">
        <v>28</v>
      </c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</row>
    <row r="26" spans="1:65" ht="18" customHeight="1">
      <c r="A26" s="157" t="s">
        <v>42</v>
      </c>
      <c r="B26" s="157"/>
      <c r="C26" s="157"/>
      <c r="D26" s="157"/>
      <c r="E26" s="157"/>
      <c r="F26" s="157"/>
      <c r="G26" s="218"/>
      <c r="H26" s="117">
        <v>7881</v>
      </c>
      <c r="I26" s="117"/>
      <c r="J26" s="117"/>
      <c r="K26" s="117"/>
      <c r="L26" s="117"/>
      <c r="M26" s="117">
        <v>115380029</v>
      </c>
      <c r="N26" s="117"/>
      <c r="O26" s="117"/>
      <c r="P26" s="117"/>
      <c r="Q26" s="117"/>
      <c r="R26" s="117"/>
      <c r="S26" s="117"/>
      <c r="T26" s="117"/>
      <c r="U26" s="207" t="s">
        <v>282</v>
      </c>
      <c r="V26" s="207"/>
      <c r="W26" s="207"/>
      <c r="X26" s="207"/>
      <c r="Y26" s="207"/>
      <c r="Z26" s="207"/>
      <c r="AA26" s="207">
        <v>97.26</v>
      </c>
      <c r="AB26" s="207"/>
      <c r="AC26" s="207"/>
      <c r="AD26" s="207"/>
      <c r="AE26" s="207"/>
      <c r="AF26" s="207"/>
      <c r="AG26" s="22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</row>
    <row r="27" spans="1:65" ht="20.25" customHeight="1">
      <c r="A27" s="157"/>
      <c r="B27" s="157"/>
      <c r="C27" s="157"/>
      <c r="D27" s="157"/>
      <c r="E27" s="157"/>
      <c r="F27" s="157"/>
      <c r="G27" s="218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3"/>
      <c r="AH27" s="190" t="s">
        <v>290</v>
      </c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5">
        <v>272</v>
      </c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</row>
    <row r="28" spans="1:65" ht="15" customHeight="1">
      <c r="A28" s="64"/>
      <c r="B28" s="55"/>
      <c r="C28" s="55"/>
      <c r="D28" s="55"/>
      <c r="E28" s="55"/>
      <c r="F28" s="55"/>
      <c r="G28" s="57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3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</row>
    <row r="29" spans="1:65" ht="18" customHeight="1">
      <c r="A29" s="157" t="s">
        <v>94</v>
      </c>
      <c r="B29" s="157"/>
      <c r="C29" s="157"/>
      <c r="D29" s="157"/>
      <c r="E29" s="157"/>
      <c r="F29" s="157"/>
      <c r="G29" s="218"/>
      <c r="H29" s="111">
        <v>2243</v>
      </c>
      <c r="I29" s="111"/>
      <c r="J29" s="111"/>
      <c r="K29" s="111"/>
      <c r="L29" s="111"/>
      <c r="M29" s="111">
        <v>77704203</v>
      </c>
      <c r="N29" s="111"/>
      <c r="O29" s="111"/>
      <c r="P29" s="111"/>
      <c r="Q29" s="111"/>
      <c r="R29" s="111"/>
      <c r="S29" s="111"/>
      <c r="T29" s="111"/>
      <c r="U29" s="207" t="s">
        <v>283</v>
      </c>
      <c r="V29" s="207"/>
      <c r="W29" s="207"/>
      <c r="X29" s="207"/>
      <c r="Y29" s="207"/>
      <c r="Z29" s="207"/>
      <c r="AA29" s="207">
        <v>98.94</v>
      </c>
      <c r="AB29" s="207"/>
      <c r="AC29" s="207"/>
      <c r="AD29" s="207"/>
      <c r="AE29" s="207"/>
      <c r="AF29" s="207"/>
      <c r="AG29" s="22"/>
      <c r="AH29" s="190" t="s">
        <v>291</v>
      </c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5">
        <v>4</v>
      </c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</row>
    <row r="30" spans="1:65" ht="20.25" customHeight="1">
      <c r="A30" s="157"/>
      <c r="B30" s="157"/>
      <c r="C30" s="157"/>
      <c r="D30" s="157"/>
      <c r="E30" s="157"/>
      <c r="F30" s="157"/>
      <c r="G30" s="218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2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</row>
    <row r="31" spans="1:65" ht="15" customHeight="1">
      <c r="A31" s="64"/>
      <c r="B31" s="55"/>
      <c r="C31" s="55"/>
      <c r="D31" s="55"/>
      <c r="E31" s="55"/>
      <c r="F31" s="55"/>
      <c r="G31" s="57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3"/>
      <c r="AH31" s="190" t="s">
        <v>292</v>
      </c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5">
        <v>3</v>
      </c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</row>
    <row r="32" spans="1:65" ht="18" customHeight="1">
      <c r="A32" s="157" t="s">
        <v>95</v>
      </c>
      <c r="B32" s="157"/>
      <c r="C32" s="157"/>
      <c r="D32" s="157"/>
      <c r="E32" s="157"/>
      <c r="F32" s="157"/>
      <c r="G32" s="218"/>
      <c r="H32" s="149">
        <v>5637</v>
      </c>
      <c r="I32" s="111"/>
      <c r="J32" s="111"/>
      <c r="K32" s="111"/>
      <c r="L32" s="111"/>
      <c r="M32" s="111">
        <v>37675826</v>
      </c>
      <c r="N32" s="111"/>
      <c r="O32" s="111"/>
      <c r="P32" s="111"/>
      <c r="Q32" s="111"/>
      <c r="R32" s="111"/>
      <c r="S32" s="111"/>
      <c r="T32" s="111"/>
      <c r="U32" s="207" t="s">
        <v>284</v>
      </c>
      <c r="V32" s="207"/>
      <c r="W32" s="207"/>
      <c r="X32" s="207"/>
      <c r="Y32" s="207"/>
      <c r="Z32" s="207"/>
      <c r="AA32" s="207">
        <v>96.61</v>
      </c>
      <c r="AB32" s="207"/>
      <c r="AC32" s="207"/>
      <c r="AD32" s="207"/>
      <c r="AE32" s="207"/>
      <c r="AF32" s="207"/>
      <c r="AG32" s="22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</row>
    <row r="33" spans="1:65" ht="20.25" customHeight="1">
      <c r="A33" s="157"/>
      <c r="B33" s="157"/>
      <c r="C33" s="157"/>
      <c r="D33" s="157"/>
      <c r="E33" s="157"/>
      <c r="F33" s="157"/>
      <c r="G33" s="218"/>
      <c r="H33" s="149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2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</row>
    <row r="34" spans="1:65" ht="15" customHeight="1" thickBot="1">
      <c r="A34" s="65"/>
      <c r="B34" s="58"/>
      <c r="C34" s="58"/>
      <c r="D34" s="58"/>
      <c r="E34" s="58"/>
      <c r="F34" s="58"/>
      <c r="G34" s="66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3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</row>
    <row r="35" spans="1:65" ht="20.25" customHeight="1">
      <c r="A35" s="5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3"/>
      <c r="AH35" s="72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191" t="s">
        <v>304</v>
      </c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</row>
    <row r="36" spans="1:34" ht="20.2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3"/>
      <c r="AH36" s="18"/>
    </row>
    <row r="37" spans="1:65" ht="24.75" customHeight="1">
      <c r="A37" s="150" t="s">
        <v>184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61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</row>
    <row r="38" spans="1:65" ht="20.25" customHeight="1" thickBot="1">
      <c r="A38" s="185" t="s">
        <v>81</v>
      </c>
      <c r="B38" s="186"/>
      <c r="C38" s="186"/>
      <c r="D38" s="186"/>
      <c r="E38" s="186"/>
      <c r="AH38" s="18" t="s">
        <v>297</v>
      </c>
      <c r="AI38" s="71" t="s">
        <v>300</v>
      </c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</row>
    <row r="39" spans="1:65" ht="20.25" customHeight="1">
      <c r="A39" s="137" t="s">
        <v>107</v>
      </c>
      <c r="B39" s="138"/>
      <c r="C39" s="138"/>
      <c r="D39" s="138"/>
      <c r="E39" s="138"/>
      <c r="F39" s="139"/>
      <c r="G39" s="147" t="s">
        <v>285</v>
      </c>
      <c r="H39" s="147"/>
      <c r="I39" s="147"/>
      <c r="J39" s="147"/>
      <c r="K39" s="147"/>
      <c r="L39" s="147"/>
      <c r="M39" s="147"/>
      <c r="N39" s="147"/>
      <c r="O39" s="147" t="s">
        <v>286</v>
      </c>
      <c r="P39" s="147"/>
      <c r="Q39" s="147"/>
      <c r="R39" s="147"/>
      <c r="S39" s="147"/>
      <c r="T39" s="147"/>
      <c r="U39" s="147"/>
      <c r="V39" s="147"/>
      <c r="W39" s="147" t="s">
        <v>83</v>
      </c>
      <c r="X39" s="147"/>
      <c r="Y39" s="147"/>
      <c r="Z39" s="147"/>
      <c r="AA39" s="147"/>
      <c r="AB39" s="192" t="s">
        <v>84</v>
      </c>
      <c r="AC39" s="192"/>
      <c r="AD39" s="192"/>
      <c r="AE39" s="192"/>
      <c r="AF39" s="193"/>
      <c r="AG39" s="77"/>
      <c r="AH39" s="74"/>
      <c r="AI39" s="18" t="s">
        <v>301</v>
      </c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</row>
    <row r="40" spans="1:65" ht="20.25" customHeight="1">
      <c r="A40" s="140"/>
      <c r="B40" s="141"/>
      <c r="C40" s="141"/>
      <c r="D40" s="141"/>
      <c r="E40" s="141"/>
      <c r="F40" s="142"/>
      <c r="G40" s="146" t="s">
        <v>87</v>
      </c>
      <c r="H40" s="146"/>
      <c r="I40" s="146"/>
      <c r="J40" s="146"/>
      <c r="K40" s="146" t="s">
        <v>88</v>
      </c>
      <c r="L40" s="146"/>
      <c r="M40" s="146"/>
      <c r="N40" s="146"/>
      <c r="O40" s="146" t="s">
        <v>87</v>
      </c>
      <c r="P40" s="146"/>
      <c r="Q40" s="146"/>
      <c r="R40" s="146"/>
      <c r="S40" s="146" t="s">
        <v>88</v>
      </c>
      <c r="T40" s="146"/>
      <c r="U40" s="146"/>
      <c r="V40" s="146"/>
      <c r="W40" s="146" t="s">
        <v>87</v>
      </c>
      <c r="X40" s="146"/>
      <c r="Y40" s="146"/>
      <c r="Z40" s="146"/>
      <c r="AA40" s="146"/>
      <c r="AB40" s="187" t="s">
        <v>287</v>
      </c>
      <c r="AC40" s="187"/>
      <c r="AD40" s="187"/>
      <c r="AE40" s="187"/>
      <c r="AF40" s="188"/>
      <c r="AG40" s="78"/>
      <c r="AH40" s="74"/>
      <c r="AI40" s="70" t="s">
        <v>302</v>
      </c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</row>
    <row r="41" spans="1:65" ht="20.25" customHeight="1">
      <c r="A41" s="145"/>
      <c r="B41" s="145"/>
      <c r="C41" s="145"/>
      <c r="D41" s="145"/>
      <c r="E41" s="145"/>
      <c r="F41" s="145"/>
      <c r="G41" s="143"/>
      <c r="H41" s="144"/>
      <c r="I41" s="144"/>
      <c r="J41" s="144"/>
      <c r="K41" s="148"/>
      <c r="L41" s="148"/>
      <c r="M41" s="148"/>
      <c r="N41" s="148"/>
      <c r="O41" s="144"/>
      <c r="P41" s="144"/>
      <c r="Q41" s="144"/>
      <c r="R41" s="144"/>
      <c r="S41" s="148"/>
      <c r="T41" s="148"/>
      <c r="U41" s="148"/>
      <c r="V41" s="148"/>
      <c r="W41" s="144"/>
      <c r="X41" s="144"/>
      <c r="Y41" s="144"/>
      <c r="Z41" s="144"/>
      <c r="AA41" s="144"/>
      <c r="AB41" s="148"/>
      <c r="AC41" s="148"/>
      <c r="AD41" s="148"/>
      <c r="AE41" s="148"/>
      <c r="AF41" s="148"/>
      <c r="AG41" s="67"/>
      <c r="AI41" s="18" t="s">
        <v>303</v>
      </c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</row>
    <row r="42" spans="1:65" ht="20.25" customHeight="1">
      <c r="A42" s="157" t="s">
        <v>89</v>
      </c>
      <c r="B42" s="157"/>
      <c r="C42" s="157"/>
      <c r="D42" s="157"/>
      <c r="E42" s="157"/>
      <c r="F42" s="157"/>
      <c r="G42" s="149">
        <v>2267838</v>
      </c>
      <c r="H42" s="111"/>
      <c r="I42" s="111"/>
      <c r="J42" s="111"/>
      <c r="K42" s="156">
        <f>G42/G46*100</f>
        <v>27.9874615114062</v>
      </c>
      <c r="L42" s="156"/>
      <c r="M42" s="156"/>
      <c r="N42" s="156"/>
      <c r="O42" s="111">
        <v>2243644</v>
      </c>
      <c r="P42" s="111"/>
      <c r="Q42" s="111"/>
      <c r="R42" s="111"/>
      <c r="S42" s="116">
        <f>O42/O46*100</f>
        <v>28.468156220574908</v>
      </c>
      <c r="T42" s="116"/>
      <c r="U42" s="116"/>
      <c r="V42" s="116"/>
      <c r="W42" s="111">
        <f>O42-G42</f>
        <v>-24194</v>
      </c>
      <c r="X42" s="111"/>
      <c r="Y42" s="111"/>
      <c r="Z42" s="111"/>
      <c r="AA42" s="111"/>
      <c r="AB42" s="112">
        <f>O42/G42*100</f>
        <v>98.9331689476938</v>
      </c>
      <c r="AC42" s="112"/>
      <c r="AD42" s="112"/>
      <c r="AE42" s="112"/>
      <c r="AF42" s="112"/>
      <c r="AG42" s="67"/>
      <c r="AI42" s="18" t="s">
        <v>298</v>
      </c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</row>
    <row r="43" spans="1:65" ht="20.25" customHeight="1">
      <c r="A43" s="157"/>
      <c r="B43" s="157"/>
      <c r="C43" s="157"/>
      <c r="D43" s="157"/>
      <c r="E43" s="157"/>
      <c r="F43" s="157"/>
      <c r="G43" s="149"/>
      <c r="H43" s="111"/>
      <c r="I43" s="111"/>
      <c r="J43" s="111"/>
      <c r="K43" s="112"/>
      <c r="L43" s="112"/>
      <c r="M43" s="112"/>
      <c r="N43" s="112"/>
      <c r="O43" s="111"/>
      <c r="P43" s="111"/>
      <c r="Q43" s="111"/>
      <c r="R43" s="111"/>
      <c r="S43" s="112"/>
      <c r="T43" s="112"/>
      <c r="U43" s="112"/>
      <c r="V43" s="112"/>
      <c r="W43" s="111"/>
      <c r="X43" s="111"/>
      <c r="Y43" s="111"/>
      <c r="Z43" s="111"/>
      <c r="AA43" s="111"/>
      <c r="AB43" s="112"/>
      <c r="AC43" s="112"/>
      <c r="AD43" s="112"/>
      <c r="AE43" s="112"/>
      <c r="AF43" s="112"/>
      <c r="AG43" s="67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</row>
    <row r="44" spans="1:65" ht="20.25" customHeight="1">
      <c r="A44" s="157" t="s">
        <v>90</v>
      </c>
      <c r="B44" s="157"/>
      <c r="C44" s="157"/>
      <c r="D44" s="157"/>
      <c r="E44" s="157"/>
      <c r="F44" s="157"/>
      <c r="G44" s="149">
        <f>G46-G42</f>
        <v>5835212</v>
      </c>
      <c r="H44" s="111"/>
      <c r="I44" s="111"/>
      <c r="J44" s="111"/>
      <c r="K44" s="111">
        <f>G44/G46*100</f>
        <v>72.0125384885938</v>
      </c>
      <c r="L44" s="111"/>
      <c r="M44" s="111"/>
      <c r="N44" s="111"/>
      <c r="O44" s="111">
        <f>O46-O42</f>
        <v>5637597</v>
      </c>
      <c r="P44" s="111"/>
      <c r="Q44" s="111"/>
      <c r="R44" s="111"/>
      <c r="S44" s="116">
        <f>O44/O46*100</f>
        <v>71.5318437794251</v>
      </c>
      <c r="T44" s="116"/>
      <c r="U44" s="116"/>
      <c r="V44" s="116"/>
      <c r="W44" s="111">
        <f>O44-G44</f>
        <v>-197615</v>
      </c>
      <c r="X44" s="111"/>
      <c r="Y44" s="111"/>
      <c r="Z44" s="111"/>
      <c r="AA44" s="111"/>
      <c r="AB44" s="112">
        <f>O44/G44*100</f>
        <v>96.61340496283597</v>
      </c>
      <c r="AC44" s="112"/>
      <c r="AD44" s="112"/>
      <c r="AE44" s="112"/>
      <c r="AF44" s="112"/>
      <c r="AG44" s="67"/>
      <c r="AH44" s="18" t="s">
        <v>297</v>
      </c>
      <c r="AI44" s="18" t="s">
        <v>299</v>
      </c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</row>
    <row r="45" spans="1:35" ht="20.25" customHeight="1">
      <c r="A45" s="181"/>
      <c r="B45" s="181"/>
      <c r="C45" s="181"/>
      <c r="D45" s="181"/>
      <c r="E45" s="181"/>
      <c r="F45" s="181"/>
      <c r="G45" s="178"/>
      <c r="H45" s="117"/>
      <c r="I45" s="117"/>
      <c r="J45" s="117"/>
      <c r="K45" s="115"/>
      <c r="L45" s="115"/>
      <c r="M45" s="115"/>
      <c r="N45" s="115"/>
      <c r="O45" s="117"/>
      <c r="P45" s="117"/>
      <c r="Q45" s="117"/>
      <c r="R45" s="117"/>
      <c r="S45" s="115"/>
      <c r="T45" s="115"/>
      <c r="U45" s="115"/>
      <c r="V45" s="115"/>
      <c r="W45" s="117"/>
      <c r="X45" s="117"/>
      <c r="Y45" s="117"/>
      <c r="Z45" s="117"/>
      <c r="AA45" s="118"/>
      <c r="AB45" s="115"/>
      <c r="AC45" s="115"/>
      <c r="AD45" s="115"/>
      <c r="AE45" s="115"/>
      <c r="AF45" s="115"/>
      <c r="AG45" s="68"/>
      <c r="AI45" s="8" t="s">
        <v>296</v>
      </c>
    </row>
    <row r="46" spans="1:36" ht="20.25" customHeight="1">
      <c r="A46" s="181" t="s">
        <v>42</v>
      </c>
      <c r="B46" s="181"/>
      <c r="C46" s="181"/>
      <c r="D46" s="181"/>
      <c r="E46" s="181"/>
      <c r="F46" s="181"/>
      <c r="G46" s="178">
        <v>8103050</v>
      </c>
      <c r="H46" s="117"/>
      <c r="I46" s="117"/>
      <c r="J46" s="117"/>
      <c r="K46" s="115">
        <f>K42+K44</f>
        <v>100</v>
      </c>
      <c r="L46" s="115"/>
      <c r="M46" s="115"/>
      <c r="N46" s="115"/>
      <c r="O46" s="117">
        <v>7881241</v>
      </c>
      <c r="P46" s="117"/>
      <c r="Q46" s="117"/>
      <c r="R46" s="117"/>
      <c r="S46" s="115">
        <f>SUM(S42:V45)</f>
        <v>100.00000000000001</v>
      </c>
      <c r="T46" s="115"/>
      <c r="U46" s="115"/>
      <c r="V46" s="115"/>
      <c r="W46" s="117">
        <f>O46-G46</f>
        <v>-221809</v>
      </c>
      <c r="X46" s="117"/>
      <c r="Y46" s="117"/>
      <c r="Z46" s="117"/>
      <c r="AA46" s="117"/>
      <c r="AB46" s="115">
        <f>O46/G46*100</f>
        <v>97.26264801525352</v>
      </c>
      <c r="AC46" s="115"/>
      <c r="AD46" s="115"/>
      <c r="AE46" s="115"/>
      <c r="AF46" s="115"/>
      <c r="AG46" s="68"/>
      <c r="AH46" s="8"/>
      <c r="AI46" s="8" t="s">
        <v>295</v>
      </c>
      <c r="AJ46" s="8"/>
    </row>
    <row r="47" spans="1:35" ht="20.25" customHeight="1" thickBot="1">
      <c r="A47" s="160"/>
      <c r="B47" s="160"/>
      <c r="C47" s="160"/>
      <c r="D47" s="160"/>
      <c r="E47" s="160"/>
      <c r="F47" s="160"/>
      <c r="G47" s="189"/>
      <c r="H47" s="114"/>
      <c r="I47" s="114"/>
      <c r="J47" s="114"/>
      <c r="K47" s="113"/>
      <c r="L47" s="113"/>
      <c r="M47" s="113"/>
      <c r="N47" s="113"/>
      <c r="O47" s="114"/>
      <c r="P47" s="114"/>
      <c r="Q47" s="114"/>
      <c r="R47" s="114"/>
      <c r="S47" s="113"/>
      <c r="T47" s="113"/>
      <c r="U47" s="113"/>
      <c r="V47" s="113"/>
      <c r="W47" s="114"/>
      <c r="X47" s="114"/>
      <c r="Y47" s="114"/>
      <c r="Z47" s="114"/>
      <c r="AA47" s="114"/>
      <c r="AB47" s="113"/>
      <c r="AC47" s="113"/>
      <c r="AD47" s="113"/>
      <c r="AE47" s="113"/>
      <c r="AF47" s="113"/>
      <c r="AG47" s="67"/>
      <c r="AI47" s="8" t="s">
        <v>294</v>
      </c>
    </row>
    <row r="48" spans="1:33" ht="20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84" t="s">
        <v>148</v>
      </c>
      <c r="AA48" s="184"/>
      <c r="AB48" s="184"/>
      <c r="AC48" s="184"/>
      <c r="AD48" s="184"/>
      <c r="AE48" s="184"/>
      <c r="AF48" s="184"/>
      <c r="AG48" s="36"/>
    </row>
  </sheetData>
  <sheetProtection/>
  <mergeCells count="234">
    <mergeCell ref="U29:Z30"/>
    <mergeCell ref="U26:Z27"/>
    <mergeCell ref="AH33:AS34"/>
    <mergeCell ref="AH31:AS32"/>
    <mergeCell ref="H22:AF22"/>
    <mergeCell ref="A32:G33"/>
    <mergeCell ref="A29:G30"/>
    <mergeCell ref="A26:G27"/>
    <mergeCell ref="A22:G24"/>
    <mergeCell ref="U24:Z24"/>
    <mergeCell ref="AA24:AF24"/>
    <mergeCell ref="H23:L24"/>
    <mergeCell ref="AA29:AF30"/>
    <mergeCell ref="AA26:AF27"/>
    <mergeCell ref="H32:L33"/>
    <mergeCell ref="BD23:BM24"/>
    <mergeCell ref="AT23:BC24"/>
    <mergeCell ref="AH23:AS24"/>
    <mergeCell ref="BD33:BM34"/>
    <mergeCell ref="BD31:BM32"/>
    <mergeCell ref="AA32:AF33"/>
    <mergeCell ref="M26:T27"/>
    <mergeCell ref="M23:T24"/>
    <mergeCell ref="U32:Z33"/>
    <mergeCell ref="AT14:AW15"/>
    <mergeCell ref="BF14:BI15"/>
    <mergeCell ref="AH22:AS22"/>
    <mergeCell ref="AP14:AS15"/>
    <mergeCell ref="AP16:AS17"/>
    <mergeCell ref="AH21:AL21"/>
    <mergeCell ref="BF12:BI13"/>
    <mergeCell ref="A19:AF19"/>
    <mergeCell ref="BD29:BM30"/>
    <mergeCell ref="BD27:BM28"/>
    <mergeCell ref="BD25:BM26"/>
    <mergeCell ref="AT29:BC30"/>
    <mergeCell ref="AT27:BC28"/>
    <mergeCell ref="BJ12:BM13"/>
    <mergeCell ref="BJ14:BM15"/>
    <mergeCell ref="BJ16:BM17"/>
    <mergeCell ref="BF11:BI11"/>
    <mergeCell ref="BB11:BE11"/>
    <mergeCell ref="AX11:BA11"/>
    <mergeCell ref="AT33:BC34"/>
    <mergeCell ref="AT31:BC32"/>
    <mergeCell ref="AT25:BC26"/>
    <mergeCell ref="AT22:BC22"/>
    <mergeCell ref="BH21:BM21"/>
    <mergeCell ref="BF16:BI17"/>
    <mergeCell ref="BD22:BM22"/>
    <mergeCell ref="AT11:AW11"/>
    <mergeCell ref="AT12:AW13"/>
    <mergeCell ref="BB16:BE17"/>
    <mergeCell ref="AX14:BA15"/>
    <mergeCell ref="BB14:BE15"/>
    <mergeCell ref="BB12:BE13"/>
    <mergeCell ref="AX12:BA13"/>
    <mergeCell ref="AX16:BA17"/>
    <mergeCell ref="AH16:AK17"/>
    <mergeCell ref="AL16:AO17"/>
    <mergeCell ref="AH20:BM20"/>
    <mergeCell ref="BG18:BM18"/>
    <mergeCell ref="AH14:AK15"/>
    <mergeCell ref="AT16:AW17"/>
    <mergeCell ref="AB41:AF41"/>
    <mergeCell ref="AH29:AS30"/>
    <mergeCell ref="AH27:AS28"/>
    <mergeCell ref="AH25:AS26"/>
    <mergeCell ref="BB35:BM35"/>
    <mergeCell ref="W39:AA39"/>
    <mergeCell ref="W40:AA40"/>
    <mergeCell ref="A37:AF37"/>
    <mergeCell ref="AB39:AF39"/>
    <mergeCell ref="O40:R40"/>
    <mergeCell ref="G47:J47"/>
    <mergeCell ref="A47:F47"/>
    <mergeCell ref="G45:J45"/>
    <mergeCell ref="K47:N47"/>
    <mergeCell ref="A45:F45"/>
    <mergeCell ref="K45:N45"/>
    <mergeCell ref="G46:J46"/>
    <mergeCell ref="A38:E38"/>
    <mergeCell ref="O43:R43"/>
    <mergeCell ref="AB42:AF42"/>
    <mergeCell ref="K46:N46"/>
    <mergeCell ref="A44:F44"/>
    <mergeCell ref="K44:N44"/>
    <mergeCell ref="A46:F46"/>
    <mergeCell ref="O39:V39"/>
    <mergeCell ref="AB40:AF40"/>
    <mergeCell ref="S43:V43"/>
    <mergeCell ref="Z48:AF48"/>
    <mergeCell ref="S40:V40"/>
    <mergeCell ref="W46:AA46"/>
    <mergeCell ref="W44:AA44"/>
    <mergeCell ref="W41:AA41"/>
    <mergeCell ref="S41:V41"/>
    <mergeCell ref="S42:V42"/>
    <mergeCell ref="S46:V46"/>
    <mergeCell ref="S45:V45"/>
    <mergeCell ref="W42:AA42"/>
    <mergeCell ref="U14:X15"/>
    <mergeCell ref="AC14:AF15"/>
    <mergeCell ref="AL14:AO15"/>
    <mergeCell ref="B9:C10"/>
    <mergeCell ref="F9:G10"/>
    <mergeCell ref="E9:E10"/>
    <mergeCell ref="D9:D10"/>
    <mergeCell ref="Y14:AB15"/>
    <mergeCell ref="M11:P11"/>
    <mergeCell ref="I11:L11"/>
    <mergeCell ref="I9:L10"/>
    <mergeCell ref="BM7:BM8"/>
    <mergeCell ref="D7:D8"/>
    <mergeCell ref="E7:E8"/>
    <mergeCell ref="F7:G8"/>
    <mergeCell ref="A7:C8"/>
    <mergeCell ref="Y7:AB8"/>
    <mergeCell ref="Q7:T8"/>
    <mergeCell ref="U7:X8"/>
    <mergeCell ref="AX7:BA8"/>
    <mergeCell ref="I7:L8"/>
    <mergeCell ref="M7:P8"/>
    <mergeCell ref="BM9:BM10"/>
    <mergeCell ref="BB7:BE8"/>
    <mergeCell ref="BL9:BL10"/>
    <mergeCell ref="BF9:BI10"/>
    <mergeCell ref="BJ9:BK10"/>
    <mergeCell ref="BF7:BI8"/>
    <mergeCell ref="BL7:BL8"/>
    <mergeCell ref="BJ7:BK8"/>
    <mergeCell ref="AP9:AS10"/>
    <mergeCell ref="AP7:AS8"/>
    <mergeCell ref="BB9:BE10"/>
    <mergeCell ref="AX9:BA10"/>
    <mergeCell ref="AT9:AW10"/>
    <mergeCell ref="AL7:AO8"/>
    <mergeCell ref="AT7:AW8"/>
    <mergeCell ref="AP11:AS11"/>
    <mergeCell ref="AH12:AK13"/>
    <mergeCell ref="AL12:AO13"/>
    <mergeCell ref="AL11:AO11"/>
    <mergeCell ref="AP12:AS13"/>
    <mergeCell ref="AC7:AF8"/>
    <mergeCell ref="AH7:AK8"/>
    <mergeCell ref="AH9:AK10"/>
    <mergeCell ref="AH11:AK11"/>
    <mergeCell ref="AC12:AF13"/>
    <mergeCell ref="AC9:AF10"/>
    <mergeCell ref="AL9:AO10"/>
    <mergeCell ref="C14:F15"/>
    <mergeCell ref="I14:L15"/>
    <mergeCell ref="M14:P15"/>
    <mergeCell ref="B16:F17"/>
    <mergeCell ref="G16:H17"/>
    <mergeCell ref="I16:L17"/>
    <mergeCell ref="AC16:AF17"/>
    <mergeCell ref="C12:F13"/>
    <mergeCell ref="O45:R45"/>
    <mergeCell ref="O46:R46"/>
    <mergeCell ref="O44:R44"/>
    <mergeCell ref="Y12:AB13"/>
    <mergeCell ref="O41:R41"/>
    <mergeCell ref="U16:X17"/>
    <mergeCell ref="Q16:T17"/>
    <mergeCell ref="M16:P17"/>
    <mergeCell ref="Y16:AB17"/>
    <mergeCell ref="Q14:T15"/>
    <mergeCell ref="O42:R42"/>
    <mergeCell ref="Y9:AB10"/>
    <mergeCell ref="M9:P10"/>
    <mergeCell ref="Y11:AB11"/>
    <mergeCell ref="AC11:AF11"/>
    <mergeCell ref="Q11:T11"/>
    <mergeCell ref="U9:X10"/>
    <mergeCell ref="Q9:T10"/>
    <mergeCell ref="M32:T33"/>
    <mergeCell ref="Q12:T13"/>
    <mergeCell ref="G42:J42"/>
    <mergeCell ref="K43:N43"/>
    <mergeCell ref="G43:J43"/>
    <mergeCell ref="G44:J44"/>
    <mergeCell ref="K42:N42"/>
    <mergeCell ref="A43:F43"/>
    <mergeCell ref="A42:F42"/>
    <mergeCell ref="G40:J40"/>
    <mergeCell ref="U12:X13"/>
    <mergeCell ref="I12:L13"/>
    <mergeCell ref="U11:X11"/>
    <mergeCell ref="M12:P13"/>
    <mergeCell ref="H29:L30"/>
    <mergeCell ref="A36:AF36"/>
    <mergeCell ref="A20:AF20"/>
    <mergeCell ref="U23:Z23"/>
    <mergeCell ref="AA23:AF23"/>
    <mergeCell ref="O47:R47"/>
    <mergeCell ref="A21:G21"/>
    <mergeCell ref="H26:L27"/>
    <mergeCell ref="M29:T30"/>
    <mergeCell ref="A39:F40"/>
    <mergeCell ref="G41:J41"/>
    <mergeCell ref="A41:F41"/>
    <mergeCell ref="K40:N40"/>
    <mergeCell ref="G39:N39"/>
    <mergeCell ref="K41:N41"/>
    <mergeCell ref="A1:X1"/>
    <mergeCell ref="A4:D4"/>
    <mergeCell ref="A3:AF3"/>
    <mergeCell ref="Y5:AB6"/>
    <mergeCell ref="AC5:AF6"/>
    <mergeCell ref="Q5:T6"/>
    <mergeCell ref="A5:H6"/>
    <mergeCell ref="I5:L6"/>
    <mergeCell ref="M5:P6"/>
    <mergeCell ref="U5:X6"/>
    <mergeCell ref="AH3:BM3"/>
    <mergeCell ref="BB5:BE6"/>
    <mergeCell ref="AH5:AK6"/>
    <mergeCell ref="AL5:AO6"/>
    <mergeCell ref="BF5:BI6"/>
    <mergeCell ref="BJ5:BM6"/>
    <mergeCell ref="AT5:AW6"/>
    <mergeCell ref="AX5:BA6"/>
    <mergeCell ref="AP5:AS6"/>
    <mergeCell ref="W43:AA43"/>
    <mergeCell ref="AB44:AF44"/>
    <mergeCell ref="AB43:AF43"/>
    <mergeCell ref="S47:V47"/>
    <mergeCell ref="W47:AA47"/>
    <mergeCell ref="AB45:AF45"/>
    <mergeCell ref="S44:V44"/>
    <mergeCell ref="AB47:AF47"/>
    <mergeCell ref="AB46:AF46"/>
    <mergeCell ref="W45:AA4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9" r:id="rId1"/>
  <colBreaks count="1" manualBreakCount="1"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A37"/>
  <sheetViews>
    <sheetView showGridLines="0" tabSelected="1" view="pageBreakPreview" zoomScale="60" zoomScaleNormal="80" zoomScalePageLayoutView="0" workbookViewId="0" topLeftCell="A1">
      <selection activeCell="A5" sqref="A5"/>
    </sheetView>
  </sheetViews>
  <sheetFormatPr defaultColWidth="3.625" defaultRowHeight="24.75" customHeight="1"/>
  <cols>
    <col min="1" max="17" width="3.625" style="7" customWidth="1"/>
    <col min="18" max="24" width="3.875" style="7" customWidth="1"/>
    <col min="25" max="26" width="3.625" style="7" customWidth="1"/>
    <col min="27" max="27" width="9.50390625" style="7" bestFit="1" customWidth="1"/>
    <col min="28" max="16384" width="3.625" style="7" customWidth="1"/>
  </cols>
  <sheetData>
    <row r="1" spans="1:25" ht="24.75" customHeight="1">
      <c r="A1" s="177" t="s">
        <v>144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4" ht="24.75" customHeight="1" thickBot="1">
      <c r="A2" s="128" t="s">
        <v>76</v>
      </c>
      <c r="B2" s="136"/>
      <c r="C2" s="136"/>
      <c r="D2" s="136"/>
    </row>
    <row r="3" spans="1:26" ht="24.75" customHeight="1">
      <c r="A3" s="223" t="s">
        <v>96</v>
      </c>
      <c r="B3" s="224"/>
      <c r="C3" s="224"/>
      <c r="D3" s="224"/>
      <c r="E3" s="224"/>
      <c r="F3" s="227" t="s">
        <v>65</v>
      </c>
      <c r="G3" s="228"/>
      <c r="H3" s="228"/>
      <c r="I3" s="228"/>
      <c r="J3" s="229"/>
      <c r="K3" s="224" t="s">
        <v>97</v>
      </c>
      <c r="L3" s="224"/>
      <c r="M3" s="224"/>
      <c r="N3" s="224"/>
      <c r="O3" s="224"/>
      <c r="P3" s="224" t="s">
        <v>98</v>
      </c>
      <c r="Q3" s="224"/>
      <c r="R3" s="224"/>
      <c r="S3" s="224"/>
      <c r="T3" s="224"/>
      <c r="U3" s="233" t="s">
        <v>99</v>
      </c>
      <c r="V3" s="228"/>
      <c r="W3" s="228"/>
      <c r="X3" s="228"/>
      <c r="Y3" s="229"/>
      <c r="Z3" s="3"/>
    </row>
    <row r="4" spans="1:26" ht="24.75" customHeight="1">
      <c r="A4" s="225"/>
      <c r="B4" s="226"/>
      <c r="C4" s="226"/>
      <c r="D4" s="226"/>
      <c r="E4" s="226"/>
      <c r="F4" s="230"/>
      <c r="G4" s="231"/>
      <c r="H4" s="231"/>
      <c r="I4" s="231"/>
      <c r="J4" s="232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34"/>
      <c r="V4" s="231"/>
      <c r="W4" s="231"/>
      <c r="X4" s="231"/>
      <c r="Y4" s="232"/>
      <c r="Z4" s="3"/>
    </row>
    <row r="5" spans="1:26" ht="24.75" customHeight="1">
      <c r="A5" s="239" t="s">
        <v>33</v>
      </c>
      <c r="B5" s="239"/>
      <c r="C5" s="32" t="s">
        <v>239</v>
      </c>
      <c r="D5" s="33" t="s">
        <v>240</v>
      </c>
      <c r="E5" s="25" t="s">
        <v>34</v>
      </c>
      <c r="F5" s="144">
        <f>SUM(K5,P5)</f>
        <v>3756081</v>
      </c>
      <c r="G5" s="144"/>
      <c r="H5" s="144"/>
      <c r="I5" s="144"/>
      <c r="J5" s="144"/>
      <c r="K5" s="144">
        <v>3726639</v>
      </c>
      <c r="L5" s="144"/>
      <c r="M5" s="144"/>
      <c r="N5" s="144"/>
      <c r="O5" s="144"/>
      <c r="P5" s="144">
        <v>29442</v>
      </c>
      <c r="Q5" s="144"/>
      <c r="R5" s="144"/>
      <c r="S5" s="144"/>
      <c r="T5" s="144"/>
      <c r="U5" s="240">
        <v>99.6</v>
      </c>
      <c r="V5" s="240"/>
      <c r="W5" s="240"/>
      <c r="X5" s="240"/>
      <c r="Y5" s="240"/>
      <c r="Z5" s="3"/>
    </row>
    <row r="6" spans="1:27" ht="24.75" customHeight="1">
      <c r="A6" s="235"/>
      <c r="B6" s="235"/>
      <c r="C6" s="1" t="s">
        <v>241</v>
      </c>
      <c r="D6" s="2" t="s">
        <v>242</v>
      </c>
      <c r="E6" s="3"/>
      <c r="F6" s="111">
        <f>SUM(K6,P6)</f>
        <v>3891334</v>
      </c>
      <c r="G6" s="111"/>
      <c r="H6" s="111"/>
      <c r="I6" s="111"/>
      <c r="J6" s="111"/>
      <c r="K6" s="111">
        <v>3862726</v>
      </c>
      <c r="L6" s="111"/>
      <c r="M6" s="111"/>
      <c r="N6" s="111"/>
      <c r="O6" s="111"/>
      <c r="P6" s="111">
        <v>28608</v>
      </c>
      <c r="Q6" s="111"/>
      <c r="R6" s="111"/>
      <c r="S6" s="111"/>
      <c r="T6" s="111"/>
      <c r="U6" s="237">
        <f>(F6/F5)*100</f>
        <v>103.60090743516979</v>
      </c>
      <c r="V6" s="237"/>
      <c r="W6" s="237"/>
      <c r="X6" s="237"/>
      <c r="Y6" s="237"/>
      <c r="Z6" s="3"/>
      <c r="AA6" s="44"/>
    </row>
    <row r="7" spans="1:26" s="6" customFormat="1" ht="24.75" customHeight="1">
      <c r="A7" s="235"/>
      <c r="B7" s="235"/>
      <c r="C7" s="1" t="s">
        <v>241</v>
      </c>
      <c r="D7" s="2" t="s">
        <v>241</v>
      </c>
      <c r="E7" s="3"/>
      <c r="F7" s="111">
        <f>IF(P7=0,"",SUM(K7,P7))</f>
        <v>4458664</v>
      </c>
      <c r="G7" s="111"/>
      <c r="H7" s="111"/>
      <c r="I7" s="111"/>
      <c r="J7" s="111"/>
      <c r="K7" s="111">
        <v>4427708</v>
      </c>
      <c r="L7" s="111"/>
      <c r="M7" s="111"/>
      <c r="N7" s="111"/>
      <c r="O7" s="111"/>
      <c r="P7" s="111">
        <v>30956</v>
      </c>
      <c r="Q7" s="111"/>
      <c r="R7" s="111"/>
      <c r="S7" s="111"/>
      <c r="T7" s="111"/>
      <c r="U7" s="237">
        <f>IF(ISERROR(F7/F6),"",(F7/F6)*100)</f>
        <v>114.57931907155748</v>
      </c>
      <c r="V7" s="237"/>
      <c r="W7" s="237"/>
      <c r="X7" s="237"/>
      <c r="Y7" s="237"/>
      <c r="Z7" s="45"/>
    </row>
    <row r="8" spans="1:26" ht="24.75" customHeight="1">
      <c r="A8" s="235"/>
      <c r="B8" s="235"/>
      <c r="C8" s="19" t="s">
        <v>241</v>
      </c>
      <c r="D8" s="4" t="s">
        <v>253</v>
      </c>
      <c r="E8" s="3"/>
      <c r="F8" s="117">
        <f>IF(P8=0,"",SUM(K8,P8))</f>
        <v>4287723</v>
      </c>
      <c r="G8" s="117"/>
      <c r="H8" s="117"/>
      <c r="I8" s="117"/>
      <c r="J8" s="117"/>
      <c r="K8" s="117">
        <v>4259201</v>
      </c>
      <c r="L8" s="117"/>
      <c r="M8" s="117"/>
      <c r="N8" s="117"/>
      <c r="O8" s="117"/>
      <c r="P8" s="117">
        <v>28522</v>
      </c>
      <c r="Q8" s="117"/>
      <c r="R8" s="117"/>
      <c r="S8" s="117"/>
      <c r="T8" s="117"/>
      <c r="U8" s="237">
        <f>IF(ISERROR(F8/F7),"",(F8/F7)*100)</f>
        <v>96.1660936998168</v>
      </c>
      <c r="V8" s="237"/>
      <c r="W8" s="237"/>
      <c r="X8" s="237"/>
      <c r="Y8" s="237"/>
      <c r="Z8" s="3"/>
    </row>
    <row r="9" spans="1:26" ht="24.75" customHeight="1">
      <c r="A9" s="34"/>
      <c r="B9" s="34"/>
      <c r="C9" s="3"/>
      <c r="D9" s="3"/>
      <c r="E9" s="3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237"/>
      <c r="V9" s="237"/>
      <c r="W9" s="237"/>
      <c r="X9" s="237"/>
      <c r="Y9" s="237"/>
      <c r="Z9" s="3"/>
    </row>
    <row r="10" spans="1:26" ht="24.75" customHeight="1">
      <c r="A10" s="241"/>
      <c r="B10" s="241"/>
      <c r="C10" s="241"/>
      <c r="D10" s="2" t="s">
        <v>242</v>
      </c>
      <c r="E10" s="3" t="s">
        <v>100</v>
      </c>
      <c r="F10" s="111">
        <f>SUM(K10:T10)</f>
        <v>232812</v>
      </c>
      <c r="G10" s="111"/>
      <c r="H10" s="111"/>
      <c r="I10" s="111"/>
      <c r="J10" s="111"/>
      <c r="K10" s="111">
        <v>232489</v>
      </c>
      <c r="L10" s="111"/>
      <c r="M10" s="111"/>
      <c r="N10" s="111"/>
      <c r="O10" s="111"/>
      <c r="P10" s="111">
        <v>323</v>
      </c>
      <c r="Q10" s="111"/>
      <c r="R10" s="111"/>
      <c r="S10" s="111"/>
      <c r="T10" s="111"/>
      <c r="U10" s="237">
        <v>85.92973170488645</v>
      </c>
      <c r="V10" s="237"/>
      <c r="W10" s="237"/>
      <c r="X10" s="237"/>
      <c r="Y10" s="237"/>
      <c r="Z10" s="3"/>
    </row>
    <row r="11" spans="1:26" ht="24.75" customHeight="1">
      <c r="A11" s="241"/>
      <c r="B11" s="241"/>
      <c r="C11" s="1"/>
      <c r="D11" s="2" t="s">
        <v>243</v>
      </c>
      <c r="E11" s="3"/>
      <c r="F11" s="111">
        <f aca="true" t="shared" si="0" ref="F11:F20">SUM(K11:T11)</f>
        <v>220445</v>
      </c>
      <c r="G11" s="111"/>
      <c r="H11" s="111"/>
      <c r="I11" s="111"/>
      <c r="J11" s="111"/>
      <c r="K11" s="111">
        <v>220161</v>
      </c>
      <c r="L11" s="111"/>
      <c r="M11" s="111"/>
      <c r="N11" s="111"/>
      <c r="O11" s="111"/>
      <c r="P11" s="111">
        <v>284</v>
      </c>
      <c r="Q11" s="111"/>
      <c r="R11" s="111"/>
      <c r="S11" s="111"/>
      <c r="T11" s="111"/>
      <c r="U11" s="237">
        <v>90.75059795070663</v>
      </c>
      <c r="V11" s="237"/>
      <c r="W11" s="237"/>
      <c r="X11" s="237"/>
      <c r="Y11" s="237"/>
      <c r="Z11" s="3"/>
    </row>
    <row r="12" spans="1:26" ht="24.75" customHeight="1">
      <c r="A12" s="241"/>
      <c r="B12" s="241"/>
      <c r="C12" s="1"/>
      <c r="D12" s="2" t="s">
        <v>244</v>
      </c>
      <c r="E12" s="3"/>
      <c r="F12" s="111">
        <f t="shared" si="0"/>
        <v>348125</v>
      </c>
      <c r="G12" s="111"/>
      <c r="H12" s="111"/>
      <c r="I12" s="111"/>
      <c r="J12" s="111"/>
      <c r="K12" s="111">
        <v>347458</v>
      </c>
      <c r="L12" s="111"/>
      <c r="M12" s="111"/>
      <c r="N12" s="111"/>
      <c r="O12" s="111"/>
      <c r="P12" s="111">
        <v>667</v>
      </c>
      <c r="Q12" s="111"/>
      <c r="R12" s="111"/>
      <c r="S12" s="111"/>
      <c r="T12" s="111"/>
      <c r="U12" s="237">
        <v>90.3411228898779</v>
      </c>
      <c r="V12" s="237"/>
      <c r="W12" s="237"/>
      <c r="X12" s="237"/>
      <c r="Y12" s="237"/>
      <c r="Z12" s="3"/>
    </row>
    <row r="13" spans="1:26" ht="24.75" customHeight="1">
      <c r="A13" s="241"/>
      <c r="B13" s="241"/>
      <c r="C13" s="1"/>
      <c r="D13" s="2" t="s">
        <v>245</v>
      </c>
      <c r="E13" s="3"/>
      <c r="F13" s="111">
        <f t="shared" si="0"/>
        <v>351084</v>
      </c>
      <c r="G13" s="111"/>
      <c r="H13" s="111"/>
      <c r="I13" s="111"/>
      <c r="J13" s="111"/>
      <c r="K13" s="111">
        <v>348995</v>
      </c>
      <c r="L13" s="111"/>
      <c r="M13" s="111"/>
      <c r="N13" s="111"/>
      <c r="O13" s="111"/>
      <c r="P13" s="111">
        <v>2089</v>
      </c>
      <c r="Q13" s="111"/>
      <c r="R13" s="111"/>
      <c r="S13" s="111"/>
      <c r="T13" s="111"/>
      <c r="U13" s="237">
        <v>110.32987338669382</v>
      </c>
      <c r="V13" s="237"/>
      <c r="W13" s="237"/>
      <c r="X13" s="237"/>
      <c r="Y13" s="237"/>
      <c r="Z13" s="3"/>
    </row>
    <row r="14" spans="1:26" ht="24.75" customHeight="1">
      <c r="A14" s="241"/>
      <c r="B14" s="241"/>
      <c r="C14" s="1"/>
      <c r="D14" s="2" t="s">
        <v>246</v>
      </c>
      <c r="E14" s="3"/>
      <c r="F14" s="111">
        <f t="shared" si="0"/>
        <v>472062</v>
      </c>
      <c r="G14" s="111"/>
      <c r="H14" s="111"/>
      <c r="I14" s="111"/>
      <c r="J14" s="111"/>
      <c r="K14" s="111">
        <v>463531</v>
      </c>
      <c r="L14" s="111"/>
      <c r="M14" s="111"/>
      <c r="N14" s="111"/>
      <c r="O14" s="111"/>
      <c r="P14" s="111">
        <v>8531</v>
      </c>
      <c r="Q14" s="111"/>
      <c r="R14" s="111"/>
      <c r="S14" s="111"/>
      <c r="T14" s="111"/>
      <c r="U14" s="237">
        <v>85.9123990616395</v>
      </c>
      <c r="V14" s="237"/>
      <c r="W14" s="237"/>
      <c r="X14" s="237"/>
      <c r="Y14" s="237"/>
      <c r="Z14" s="3"/>
    </row>
    <row r="15" spans="1:26" ht="24.75" customHeight="1">
      <c r="A15" s="241"/>
      <c r="B15" s="241"/>
      <c r="C15" s="1"/>
      <c r="D15" s="2" t="s">
        <v>247</v>
      </c>
      <c r="E15" s="3"/>
      <c r="F15" s="111">
        <f t="shared" si="0"/>
        <v>201104</v>
      </c>
      <c r="G15" s="111"/>
      <c r="H15" s="111"/>
      <c r="I15" s="111"/>
      <c r="J15" s="111"/>
      <c r="K15" s="111">
        <v>198961</v>
      </c>
      <c r="L15" s="111"/>
      <c r="M15" s="111"/>
      <c r="N15" s="111"/>
      <c r="O15" s="111"/>
      <c r="P15" s="111">
        <v>2143</v>
      </c>
      <c r="Q15" s="111"/>
      <c r="R15" s="111"/>
      <c r="S15" s="111"/>
      <c r="T15" s="111"/>
      <c r="U15" s="237">
        <v>71.98250405363324</v>
      </c>
      <c r="V15" s="237"/>
      <c r="W15" s="237"/>
      <c r="X15" s="237"/>
      <c r="Y15" s="237"/>
      <c r="Z15" s="3"/>
    </row>
    <row r="16" spans="1:26" ht="24.75" customHeight="1">
      <c r="A16" s="241"/>
      <c r="B16" s="241"/>
      <c r="C16" s="1"/>
      <c r="D16" s="2" t="s">
        <v>248</v>
      </c>
      <c r="E16" s="3"/>
      <c r="F16" s="111">
        <f t="shared" si="0"/>
        <v>366918</v>
      </c>
      <c r="G16" s="111"/>
      <c r="H16" s="111"/>
      <c r="I16" s="111"/>
      <c r="J16" s="111"/>
      <c r="K16" s="111">
        <v>366625</v>
      </c>
      <c r="L16" s="111"/>
      <c r="M16" s="111"/>
      <c r="N16" s="111"/>
      <c r="O16" s="111"/>
      <c r="P16" s="111">
        <v>293</v>
      </c>
      <c r="Q16" s="111"/>
      <c r="R16" s="111"/>
      <c r="S16" s="111"/>
      <c r="T16" s="111"/>
      <c r="U16" s="237">
        <v>107.49151886941695</v>
      </c>
      <c r="V16" s="237"/>
      <c r="W16" s="237"/>
      <c r="X16" s="237"/>
      <c r="Y16" s="237"/>
      <c r="Z16" s="3"/>
    </row>
    <row r="17" spans="1:26" ht="24.75" customHeight="1">
      <c r="A17" s="241"/>
      <c r="B17" s="241"/>
      <c r="C17" s="1"/>
      <c r="D17" s="2" t="s">
        <v>249</v>
      </c>
      <c r="E17" s="3"/>
      <c r="F17" s="111">
        <f t="shared" si="0"/>
        <v>800194</v>
      </c>
      <c r="G17" s="111"/>
      <c r="H17" s="111"/>
      <c r="I17" s="111"/>
      <c r="J17" s="111"/>
      <c r="K17" s="111">
        <v>799744</v>
      </c>
      <c r="L17" s="111"/>
      <c r="M17" s="111"/>
      <c r="N17" s="111"/>
      <c r="O17" s="111"/>
      <c r="P17" s="111">
        <v>450</v>
      </c>
      <c r="Q17" s="111"/>
      <c r="R17" s="111"/>
      <c r="S17" s="111"/>
      <c r="T17" s="111"/>
      <c r="U17" s="237">
        <v>102.10593474460565</v>
      </c>
      <c r="V17" s="237"/>
      <c r="W17" s="237"/>
      <c r="X17" s="237"/>
      <c r="Y17" s="237"/>
      <c r="Z17" s="3"/>
    </row>
    <row r="18" spans="1:26" ht="24.75" customHeight="1">
      <c r="A18" s="241"/>
      <c r="B18" s="241"/>
      <c r="C18" s="1"/>
      <c r="D18" s="2" t="s">
        <v>250</v>
      </c>
      <c r="E18" s="3"/>
      <c r="F18" s="111">
        <f t="shared" si="0"/>
        <v>338766</v>
      </c>
      <c r="G18" s="111"/>
      <c r="H18" s="111"/>
      <c r="I18" s="111"/>
      <c r="J18" s="111"/>
      <c r="K18" s="111">
        <v>332348</v>
      </c>
      <c r="L18" s="111"/>
      <c r="M18" s="111"/>
      <c r="N18" s="111"/>
      <c r="O18" s="111"/>
      <c r="P18" s="111">
        <v>6418</v>
      </c>
      <c r="Q18" s="111"/>
      <c r="R18" s="111"/>
      <c r="S18" s="111"/>
      <c r="T18" s="111"/>
      <c r="U18" s="237">
        <v>97.91660645019567</v>
      </c>
      <c r="V18" s="237"/>
      <c r="W18" s="237"/>
      <c r="X18" s="237"/>
      <c r="Y18" s="237"/>
      <c r="Z18" s="3"/>
    </row>
    <row r="19" spans="1:26" ht="24.75" customHeight="1">
      <c r="A19" s="241"/>
      <c r="B19" s="241"/>
      <c r="C19" s="1" t="s">
        <v>251</v>
      </c>
      <c r="D19" s="2" t="s">
        <v>252</v>
      </c>
      <c r="E19" s="3"/>
      <c r="F19" s="111">
        <f t="shared" si="0"/>
        <v>361426</v>
      </c>
      <c r="G19" s="111"/>
      <c r="H19" s="111"/>
      <c r="I19" s="111"/>
      <c r="J19" s="111"/>
      <c r="K19" s="111">
        <v>357224</v>
      </c>
      <c r="L19" s="111"/>
      <c r="M19" s="111"/>
      <c r="N19" s="111"/>
      <c r="O19" s="111"/>
      <c r="P19" s="111">
        <v>4202</v>
      </c>
      <c r="Q19" s="111"/>
      <c r="R19" s="111"/>
      <c r="S19" s="111"/>
      <c r="T19" s="111"/>
      <c r="U19" s="237">
        <v>95.82397654151764</v>
      </c>
      <c r="V19" s="237"/>
      <c r="W19" s="237"/>
      <c r="X19" s="237"/>
      <c r="Y19" s="237"/>
      <c r="Z19" s="3"/>
    </row>
    <row r="20" spans="1:26" ht="24.75" customHeight="1">
      <c r="A20" s="241"/>
      <c r="B20" s="241"/>
      <c r="C20" s="1" t="s">
        <v>251</v>
      </c>
      <c r="D20" s="2" t="s">
        <v>251</v>
      </c>
      <c r="E20" s="3"/>
      <c r="F20" s="111">
        <f t="shared" si="0"/>
        <v>320786</v>
      </c>
      <c r="G20" s="111"/>
      <c r="H20" s="111"/>
      <c r="I20" s="111"/>
      <c r="J20" s="111"/>
      <c r="K20" s="111">
        <v>317995</v>
      </c>
      <c r="L20" s="111"/>
      <c r="M20" s="111"/>
      <c r="N20" s="111"/>
      <c r="O20" s="111"/>
      <c r="P20" s="111">
        <v>2791</v>
      </c>
      <c r="Q20" s="111"/>
      <c r="R20" s="111"/>
      <c r="S20" s="111"/>
      <c r="T20" s="111"/>
      <c r="U20" s="237">
        <v>98.75443306078219</v>
      </c>
      <c r="V20" s="237"/>
      <c r="W20" s="237"/>
      <c r="X20" s="237"/>
      <c r="Y20" s="237"/>
      <c r="Z20" s="3"/>
    </row>
    <row r="21" spans="1:26" ht="24.75" customHeight="1" thickBot="1">
      <c r="A21" s="241"/>
      <c r="B21" s="241"/>
      <c r="C21" s="1" t="s">
        <v>251</v>
      </c>
      <c r="D21" s="2" t="s">
        <v>243</v>
      </c>
      <c r="E21" s="3"/>
      <c r="F21" s="111">
        <f>SUM(K21:T21)</f>
        <v>274001</v>
      </c>
      <c r="G21" s="111"/>
      <c r="H21" s="111"/>
      <c r="I21" s="111"/>
      <c r="J21" s="111"/>
      <c r="K21" s="111">
        <v>273670</v>
      </c>
      <c r="L21" s="111"/>
      <c r="M21" s="111"/>
      <c r="N21" s="111"/>
      <c r="O21" s="111"/>
      <c r="P21" s="111">
        <v>331</v>
      </c>
      <c r="Q21" s="111"/>
      <c r="R21" s="111"/>
      <c r="S21" s="111"/>
      <c r="T21" s="111"/>
      <c r="U21" s="237">
        <v>114.45656305739934</v>
      </c>
      <c r="V21" s="237"/>
      <c r="W21" s="237"/>
      <c r="X21" s="237"/>
      <c r="Y21" s="237"/>
      <c r="Z21" s="3"/>
    </row>
    <row r="22" spans="1:25" ht="18.75" customHeight="1">
      <c r="A22" s="35" t="s">
        <v>313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9"/>
      <c r="Q22" s="9"/>
      <c r="R22" s="9"/>
      <c r="S22" s="184" t="s">
        <v>148</v>
      </c>
      <c r="T22" s="184"/>
      <c r="U22" s="184"/>
      <c r="V22" s="184"/>
      <c r="W22" s="184"/>
      <c r="X22" s="184"/>
      <c r="Y22" s="184"/>
    </row>
    <row r="23" spans="1:25" ht="18.75" customHeight="1">
      <c r="A23" s="47"/>
      <c r="B23" s="3"/>
      <c r="C23" s="3"/>
      <c r="D23" s="3"/>
      <c r="E23" s="3"/>
      <c r="F23" s="3"/>
      <c r="G23" s="45"/>
      <c r="H23" s="45"/>
      <c r="I23" s="45"/>
      <c r="J23" s="45"/>
      <c r="K23" s="3"/>
      <c r="L23" s="3"/>
      <c r="M23" s="3"/>
      <c r="N23" s="3"/>
      <c r="O23" s="3"/>
      <c r="P23" s="3"/>
      <c r="Q23" s="3"/>
      <c r="R23" s="3"/>
      <c r="S23" s="36"/>
      <c r="T23" s="36"/>
      <c r="U23" s="48"/>
      <c r="V23" s="48"/>
      <c r="W23" s="48"/>
      <c r="X23" s="48"/>
      <c r="Y23" s="48"/>
    </row>
    <row r="24" spans="1:25" ht="18.75" customHeight="1">
      <c r="A24" s="47"/>
      <c r="B24" s="3"/>
      <c r="C24" s="3"/>
      <c r="D24" s="3"/>
      <c r="E24" s="3"/>
      <c r="G24" s="45"/>
      <c r="H24" s="45"/>
      <c r="I24" s="45"/>
      <c r="J24" s="45"/>
      <c r="K24" s="3"/>
      <c r="L24" s="3"/>
      <c r="M24" s="3"/>
      <c r="N24" s="3"/>
      <c r="O24" s="3"/>
      <c r="P24" s="3"/>
      <c r="Q24" s="3"/>
      <c r="R24" s="3"/>
      <c r="S24" s="36"/>
      <c r="T24" s="36"/>
      <c r="U24" s="36"/>
      <c r="V24" s="36"/>
      <c r="W24" s="36"/>
      <c r="X24" s="36"/>
      <c r="Y24" s="36"/>
    </row>
    <row r="25" spans="1:4" ht="24.75" customHeight="1">
      <c r="A25" s="243" t="s">
        <v>101</v>
      </c>
      <c r="B25" s="243"/>
      <c r="C25" s="243"/>
      <c r="D25" s="243"/>
    </row>
    <row r="26" spans="1:24" ht="24.75" customHeight="1">
      <c r="A26" s="7" t="s">
        <v>254</v>
      </c>
      <c r="B26" s="238" t="s">
        <v>269</v>
      </c>
      <c r="C26" s="238"/>
      <c r="D26" s="238"/>
      <c r="E26" s="238"/>
      <c r="F26" s="238"/>
      <c r="G26" s="238"/>
      <c r="H26" s="42"/>
      <c r="I26" s="7" t="s">
        <v>254</v>
      </c>
      <c r="J26" s="236" t="s">
        <v>255</v>
      </c>
      <c r="K26" s="236"/>
      <c r="L26" s="236"/>
      <c r="M26" s="236"/>
      <c r="N26" s="236"/>
      <c r="O26" s="236"/>
      <c r="P26" s="41"/>
      <c r="Q26" s="7" t="s">
        <v>254</v>
      </c>
      <c r="R26" s="236" t="s">
        <v>103</v>
      </c>
      <c r="S26" s="242"/>
      <c r="T26" s="242"/>
      <c r="U26" s="242"/>
      <c r="V26" s="242"/>
      <c r="W26" s="242"/>
      <c r="X26" s="39"/>
    </row>
    <row r="27" spans="1:24" ht="24.75" customHeight="1">
      <c r="A27" s="7" t="s">
        <v>254</v>
      </c>
      <c r="B27" s="238" t="s">
        <v>256</v>
      </c>
      <c r="C27" s="242"/>
      <c r="D27" s="242"/>
      <c r="E27" s="242"/>
      <c r="F27" s="242"/>
      <c r="G27" s="242"/>
      <c r="I27" s="7" t="s">
        <v>254</v>
      </c>
      <c r="J27" s="236" t="s">
        <v>127</v>
      </c>
      <c r="K27" s="242"/>
      <c r="L27" s="242"/>
      <c r="M27" s="242"/>
      <c r="N27" s="242"/>
      <c r="O27" s="242"/>
      <c r="Q27" s="7" t="s">
        <v>254</v>
      </c>
      <c r="R27" s="238" t="s">
        <v>257</v>
      </c>
      <c r="S27" s="238"/>
      <c r="T27" s="238"/>
      <c r="U27" s="238"/>
      <c r="V27" s="238"/>
      <c r="W27" s="238"/>
      <c r="X27" s="40"/>
    </row>
    <row r="28" spans="1:24" ht="24.75" customHeight="1">
      <c r="A28" s="7" t="s">
        <v>254</v>
      </c>
      <c r="B28" s="238" t="s">
        <v>258</v>
      </c>
      <c r="C28" s="242"/>
      <c r="D28" s="242"/>
      <c r="E28" s="242"/>
      <c r="F28" s="242"/>
      <c r="G28" s="242"/>
      <c r="I28" s="7" t="s">
        <v>254</v>
      </c>
      <c r="J28" s="236" t="s">
        <v>104</v>
      </c>
      <c r="K28" s="242"/>
      <c r="L28" s="242"/>
      <c r="M28" s="242"/>
      <c r="N28" s="242"/>
      <c r="O28" s="242"/>
      <c r="Q28" s="7" t="s">
        <v>254</v>
      </c>
      <c r="R28" s="236" t="s">
        <v>259</v>
      </c>
      <c r="S28" s="242"/>
      <c r="T28" s="242"/>
      <c r="U28" s="242"/>
      <c r="V28" s="242"/>
      <c r="W28" s="242"/>
      <c r="X28" s="37"/>
    </row>
    <row r="29" spans="1:24" ht="24.75" customHeight="1">
      <c r="A29" s="7" t="s">
        <v>254</v>
      </c>
      <c r="B29" s="236" t="s">
        <v>108</v>
      </c>
      <c r="C29" s="242"/>
      <c r="D29" s="242"/>
      <c r="E29" s="242"/>
      <c r="F29" s="242"/>
      <c r="G29" s="242"/>
      <c r="I29" s="7" t="s">
        <v>254</v>
      </c>
      <c r="J29" s="236" t="s">
        <v>260</v>
      </c>
      <c r="K29" s="236"/>
      <c r="L29" s="236"/>
      <c r="M29" s="236"/>
      <c r="N29" s="236"/>
      <c r="O29" s="236"/>
      <c r="Q29" s="7" t="s">
        <v>254</v>
      </c>
      <c r="R29" s="236" t="s">
        <v>102</v>
      </c>
      <c r="S29" s="236"/>
      <c r="T29" s="236"/>
      <c r="U29" s="236"/>
      <c r="V29" s="236"/>
      <c r="W29" s="236"/>
      <c r="X29" s="38"/>
    </row>
    <row r="30" spans="1:24" ht="24.75" customHeight="1">
      <c r="A30" s="7" t="s">
        <v>254</v>
      </c>
      <c r="B30" s="238" t="s">
        <v>261</v>
      </c>
      <c r="C30" s="236"/>
      <c r="D30" s="236"/>
      <c r="E30" s="236"/>
      <c r="F30" s="236"/>
      <c r="G30" s="236"/>
      <c r="I30" s="7" t="s">
        <v>254</v>
      </c>
      <c r="J30" s="236" t="s">
        <v>262</v>
      </c>
      <c r="K30" s="236"/>
      <c r="L30" s="236"/>
      <c r="M30" s="236"/>
      <c r="N30" s="236"/>
      <c r="O30" s="236"/>
      <c r="Q30" s="7" t="s">
        <v>254</v>
      </c>
      <c r="R30" s="236" t="s">
        <v>263</v>
      </c>
      <c r="S30" s="236"/>
      <c r="T30" s="236"/>
      <c r="U30" s="236"/>
      <c r="V30" s="236"/>
      <c r="W30" s="236"/>
      <c r="X30" s="37"/>
    </row>
    <row r="31" spans="1:24" ht="24.75" customHeight="1">
      <c r="A31" s="7" t="s">
        <v>254</v>
      </c>
      <c r="B31" s="236" t="s">
        <v>264</v>
      </c>
      <c r="C31" s="236"/>
      <c r="D31" s="236"/>
      <c r="E31" s="236"/>
      <c r="F31" s="236"/>
      <c r="G31" s="236"/>
      <c r="H31" s="236"/>
      <c r="I31" s="7" t="s">
        <v>254</v>
      </c>
      <c r="J31" s="236" t="s">
        <v>265</v>
      </c>
      <c r="K31" s="236"/>
      <c r="L31" s="236"/>
      <c r="M31" s="236"/>
      <c r="N31" s="236"/>
      <c r="O31" s="236"/>
      <c r="P31" s="37"/>
      <c r="Q31" s="7" t="s">
        <v>254</v>
      </c>
      <c r="R31" s="238" t="s">
        <v>266</v>
      </c>
      <c r="S31" s="236"/>
      <c r="T31" s="236"/>
      <c r="U31" s="236"/>
      <c r="V31" s="236"/>
      <c r="W31" s="236"/>
      <c r="X31" s="41"/>
    </row>
    <row r="32" spans="1:23" ht="24.75" customHeight="1">
      <c r="A32" s="7" t="s">
        <v>254</v>
      </c>
      <c r="B32" s="238" t="s">
        <v>267</v>
      </c>
      <c r="C32" s="236"/>
      <c r="D32" s="236"/>
      <c r="E32" s="236"/>
      <c r="F32" s="236"/>
      <c r="G32" s="236"/>
      <c r="H32" s="236"/>
      <c r="I32" s="7" t="s">
        <v>254</v>
      </c>
      <c r="J32" s="238" t="s">
        <v>268</v>
      </c>
      <c r="K32" s="236"/>
      <c r="L32" s="236"/>
      <c r="M32" s="236"/>
      <c r="N32" s="236"/>
      <c r="O32" s="236"/>
      <c r="P32" s="37"/>
      <c r="R32" s="238"/>
      <c r="S32" s="236"/>
      <c r="T32" s="236"/>
      <c r="U32" s="236"/>
      <c r="V32" s="236"/>
      <c r="W32" s="236"/>
    </row>
    <row r="36" spans="3:25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Y36" s="8"/>
    </row>
    <row r="37" spans="17:24" ht="18.75" customHeight="1">
      <c r="Q37" s="8"/>
      <c r="R37" s="8"/>
      <c r="S37" s="8"/>
      <c r="T37" s="8"/>
      <c r="U37" s="8"/>
      <c r="V37" s="8"/>
      <c r="W37" s="8"/>
      <c r="X37" s="8"/>
    </row>
  </sheetData>
  <sheetProtection/>
  <mergeCells count="114">
    <mergeCell ref="B32:H32"/>
    <mergeCell ref="J32:O32"/>
    <mergeCell ref="R32:W32"/>
    <mergeCell ref="R29:W29"/>
    <mergeCell ref="R28:W28"/>
    <mergeCell ref="B27:G27"/>
    <mergeCell ref="J30:O30"/>
    <mergeCell ref="B30:G30"/>
    <mergeCell ref="B28:G28"/>
    <mergeCell ref="J28:O28"/>
    <mergeCell ref="A17:B17"/>
    <mergeCell ref="F17:J17"/>
    <mergeCell ref="P17:T17"/>
    <mergeCell ref="S22:Y22"/>
    <mergeCell ref="B31:H31"/>
    <mergeCell ref="R31:W31"/>
    <mergeCell ref="A25:D25"/>
    <mergeCell ref="A21:B21"/>
    <mergeCell ref="F21:J21"/>
    <mergeCell ref="K21:O21"/>
    <mergeCell ref="P21:T21"/>
    <mergeCell ref="F20:J20"/>
    <mergeCell ref="K20:O20"/>
    <mergeCell ref="B26:G26"/>
    <mergeCell ref="J26:O26"/>
    <mergeCell ref="U21:Y21"/>
    <mergeCell ref="A20:B20"/>
    <mergeCell ref="P20:T20"/>
    <mergeCell ref="R26:W26"/>
    <mergeCell ref="J31:O31"/>
    <mergeCell ref="B29:G29"/>
    <mergeCell ref="J27:O27"/>
    <mergeCell ref="U17:Y17"/>
    <mergeCell ref="K15:O15"/>
    <mergeCell ref="P15:T15"/>
    <mergeCell ref="P16:T16"/>
    <mergeCell ref="U16:Y16"/>
    <mergeCell ref="U20:Y20"/>
    <mergeCell ref="J29:O29"/>
    <mergeCell ref="U19:Y19"/>
    <mergeCell ref="P19:T19"/>
    <mergeCell ref="A18:B18"/>
    <mergeCell ref="F18:J18"/>
    <mergeCell ref="F19:J19"/>
    <mergeCell ref="K19:O19"/>
    <mergeCell ref="A19:B19"/>
    <mergeCell ref="U18:Y18"/>
    <mergeCell ref="K18:O18"/>
    <mergeCell ref="P18:T18"/>
    <mergeCell ref="P13:T13"/>
    <mergeCell ref="A16:B16"/>
    <mergeCell ref="F16:J16"/>
    <mergeCell ref="U15:Y15"/>
    <mergeCell ref="A14:B14"/>
    <mergeCell ref="F14:J14"/>
    <mergeCell ref="K14:O14"/>
    <mergeCell ref="P14:T14"/>
    <mergeCell ref="U14:Y14"/>
    <mergeCell ref="A12:B12"/>
    <mergeCell ref="F12:J12"/>
    <mergeCell ref="K12:O12"/>
    <mergeCell ref="A15:B15"/>
    <mergeCell ref="F15:J15"/>
    <mergeCell ref="A13:B13"/>
    <mergeCell ref="F13:J13"/>
    <mergeCell ref="K13:O13"/>
    <mergeCell ref="F10:J10"/>
    <mergeCell ref="K10:O10"/>
    <mergeCell ref="P10:T10"/>
    <mergeCell ref="A11:B11"/>
    <mergeCell ref="F11:J11"/>
    <mergeCell ref="K11:O11"/>
    <mergeCell ref="P11:T11"/>
    <mergeCell ref="A10:C10"/>
    <mergeCell ref="K8:O8"/>
    <mergeCell ref="P8:T8"/>
    <mergeCell ref="U13:Y13"/>
    <mergeCell ref="P12:T12"/>
    <mergeCell ref="U12:Y12"/>
    <mergeCell ref="F8:J8"/>
    <mergeCell ref="U9:Y9"/>
    <mergeCell ref="F9:J9"/>
    <mergeCell ref="K9:O9"/>
    <mergeCell ref="U10:Y10"/>
    <mergeCell ref="A8:B8"/>
    <mergeCell ref="U6:Y6"/>
    <mergeCell ref="A5:B5"/>
    <mergeCell ref="F5:J5"/>
    <mergeCell ref="K5:O5"/>
    <mergeCell ref="P5:T5"/>
    <mergeCell ref="U5:Y5"/>
    <mergeCell ref="A7:B7"/>
    <mergeCell ref="F7:J7"/>
    <mergeCell ref="K7:O7"/>
    <mergeCell ref="P7:T7"/>
    <mergeCell ref="A6:B6"/>
    <mergeCell ref="R30:W30"/>
    <mergeCell ref="K6:O6"/>
    <mergeCell ref="P9:T9"/>
    <mergeCell ref="P6:T6"/>
    <mergeCell ref="U8:Y8"/>
    <mergeCell ref="U7:Y7"/>
    <mergeCell ref="R27:W27"/>
    <mergeCell ref="U11:Y11"/>
    <mergeCell ref="K17:O17"/>
    <mergeCell ref="A1:Y1"/>
    <mergeCell ref="A2:D2"/>
    <mergeCell ref="A3:E4"/>
    <mergeCell ref="F3:J4"/>
    <mergeCell ref="K3:O4"/>
    <mergeCell ref="P3:T4"/>
    <mergeCell ref="U3:Y4"/>
    <mergeCell ref="F6:J6"/>
    <mergeCell ref="K16:O16"/>
  </mergeCells>
  <printOptions horizontalCentered="1"/>
  <pageMargins left="0.5905511811023623" right="0.5905511811023623" top="0.59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E47"/>
  <sheetViews>
    <sheetView showGridLines="0" tabSelected="1" view="pageBreakPreview" zoomScale="60" zoomScaleNormal="80" zoomScalePageLayoutView="0" workbookViewId="0" topLeftCell="A1">
      <selection activeCell="A5" sqref="A5"/>
    </sheetView>
  </sheetViews>
  <sheetFormatPr defaultColWidth="3.50390625" defaultRowHeight="22.5" customHeight="1"/>
  <cols>
    <col min="1" max="16384" width="3.50390625" style="7" customWidth="1"/>
  </cols>
  <sheetData>
    <row r="1" spans="1:31" ht="22.5" customHeight="1">
      <c r="A1" s="177" t="s">
        <v>145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1" ht="22.5" customHeight="1" thickBot="1">
      <c r="A2" s="128" t="s">
        <v>20</v>
      </c>
      <c r="B2" s="244"/>
      <c r="C2" s="244"/>
      <c r="D2" s="244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245"/>
      <c r="AC2" s="246"/>
      <c r="AD2" s="246"/>
      <c r="AE2" s="10"/>
    </row>
    <row r="3" spans="1:31" ht="22.5" customHeight="1">
      <c r="A3" s="247" t="s">
        <v>46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23"/>
      <c r="Q3" s="249" t="s">
        <v>47</v>
      </c>
      <c r="R3" s="250"/>
      <c r="S3" s="250"/>
      <c r="T3" s="250"/>
      <c r="U3" s="250"/>
      <c r="V3" s="247"/>
      <c r="W3" s="247"/>
      <c r="X3" s="247"/>
      <c r="Y3" s="247"/>
      <c r="Z3" s="247"/>
      <c r="AA3" s="250"/>
      <c r="AB3" s="250"/>
      <c r="AC3" s="250"/>
      <c r="AD3" s="250"/>
      <c r="AE3" s="250"/>
    </row>
    <row r="4" spans="1:31" ht="22.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51" t="s">
        <v>178</v>
      </c>
      <c r="R4" s="252"/>
      <c r="S4" s="252"/>
      <c r="T4" s="252"/>
      <c r="U4" s="253"/>
      <c r="V4" s="251" t="s">
        <v>270</v>
      </c>
      <c r="W4" s="252"/>
      <c r="X4" s="252"/>
      <c r="Y4" s="252"/>
      <c r="Z4" s="253"/>
      <c r="AA4" s="251" t="s">
        <v>271</v>
      </c>
      <c r="AB4" s="252"/>
      <c r="AC4" s="252"/>
      <c r="AD4" s="252"/>
      <c r="AE4" s="252"/>
    </row>
    <row r="5" spans="1:31" ht="22.5" customHeight="1">
      <c r="A5" s="254" t="s">
        <v>48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>
        <f>SUM(Q6:U15)</f>
        <v>162122</v>
      </c>
      <c r="R5" s="257"/>
      <c r="S5" s="257"/>
      <c r="T5" s="257"/>
      <c r="U5" s="257"/>
      <c r="V5" s="257">
        <f>SUM(V6:Z15)</f>
        <v>278776</v>
      </c>
      <c r="W5" s="257"/>
      <c r="X5" s="257"/>
      <c r="Y5" s="257"/>
      <c r="Z5" s="257"/>
      <c r="AA5" s="257">
        <f>SUM(AA6:AE15)</f>
        <v>157374</v>
      </c>
      <c r="AB5" s="257"/>
      <c r="AC5" s="257"/>
      <c r="AD5" s="257"/>
      <c r="AE5" s="257"/>
    </row>
    <row r="6" spans="1:31" ht="22.5" customHeight="1">
      <c r="A6" s="25"/>
      <c r="B6" s="239" t="s">
        <v>49</v>
      </c>
      <c r="C6" s="258"/>
      <c r="D6" s="258"/>
      <c r="E6" s="258"/>
      <c r="F6" s="258"/>
      <c r="G6" s="258"/>
      <c r="H6" s="26"/>
      <c r="I6" s="50"/>
      <c r="J6" s="252" t="s">
        <v>50</v>
      </c>
      <c r="K6" s="252"/>
      <c r="L6" s="252"/>
      <c r="M6" s="252"/>
      <c r="N6" s="252"/>
      <c r="O6" s="252"/>
      <c r="P6" s="51"/>
      <c r="Q6" s="149">
        <v>4586</v>
      </c>
      <c r="R6" s="111"/>
      <c r="S6" s="111"/>
      <c r="T6" s="111"/>
      <c r="U6" s="111"/>
      <c r="V6" s="111">
        <v>3905</v>
      </c>
      <c r="W6" s="111"/>
      <c r="X6" s="111"/>
      <c r="Y6" s="111"/>
      <c r="Z6" s="111"/>
      <c r="AA6" s="111">
        <v>2215</v>
      </c>
      <c r="AB6" s="111"/>
      <c r="AC6" s="111"/>
      <c r="AD6" s="111"/>
      <c r="AE6" s="111"/>
    </row>
    <row r="7" spans="1:31" ht="22.5" customHeight="1">
      <c r="A7" s="27"/>
      <c r="B7" s="259"/>
      <c r="C7" s="259"/>
      <c r="D7" s="259"/>
      <c r="E7" s="259"/>
      <c r="F7" s="259"/>
      <c r="G7" s="259"/>
      <c r="H7" s="28"/>
      <c r="I7" s="52"/>
      <c r="J7" s="239" t="s">
        <v>51</v>
      </c>
      <c r="K7" s="239"/>
      <c r="L7" s="239"/>
      <c r="M7" s="239"/>
      <c r="N7" s="239"/>
      <c r="O7" s="239"/>
      <c r="P7" s="26"/>
      <c r="Q7" s="149">
        <v>1420</v>
      </c>
      <c r="R7" s="111"/>
      <c r="S7" s="111"/>
      <c r="T7" s="111"/>
      <c r="U7" s="111"/>
      <c r="V7" s="111">
        <v>802</v>
      </c>
      <c r="W7" s="111"/>
      <c r="X7" s="111"/>
      <c r="Y7" s="111"/>
      <c r="Z7" s="111"/>
      <c r="AA7" s="111">
        <v>451</v>
      </c>
      <c r="AB7" s="111"/>
      <c r="AC7" s="111"/>
      <c r="AD7" s="111"/>
      <c r="AE7" s="111"/>
    </row>
    <row r="8" spans="1:31" ht="22.5" customHeight="1">
      <c r="A8" s="53"/>
      <c r="B8" s="252" t="s">
        <v>115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51"/>
      <c r="Q8" s="149">
        <v>1233</v>
      </c>
      <c r="R8" s="111"/>
      <c r="S8" s="111"/>
      <c r="T8" s="111"/>
      <c r="U8" s="111"/>
      <c r="V8" s="111">
        <v>1622</v>
      </c>
      <c r="W8" s="111"/>
      <c r="X8" s="111"/>
      <c r="Y8" s="111"/>
      <c r="Z8" s="111"/>
      <c r="AA8" s="111">
        <v>448</v>
      </c>
      <c r="AB8" s="111"/>
      <c r="AC8" s="111"/>
      <c r="AD8" s="111"/>
      <c r="AE8" s="111"/>
    </row>
    <row r="9" spans="1:31" ht="22.5" customHeight="1">
      <c r="A9" s="53"/>
      <c r="B9" s="252" t="s">
        <v>52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51"/>
      <c r="Q9" s="149">
        <v>19628</v>
      </c>
      <c r="R9" s="111"/>
      <c r="S9" s="111"/>
      <c r="T9" s="111"/>
      <c r="U9" s="111"/>
      <c r="V9" s="111">
        <v>16328</v>
      </c>
      <c r="W9" s="111"/>
      <c r="X9" s="111"/>
      <c r="Y9" s="111"/>
      <c r="Z9" s="111"/>
      <c r="AA9" s="111">
        <v>5370</v>
      </c>
      <c r="AB9" s="111"/>
      <c r="AC9" s="111"/>
      <c r="AD9" s="111"/>
      <c r="AE9" s="111"/>
    </row>
    <row r="10" spans="1:31" ht="22.5" customHeight="1">
      <c r="A10" s="3"/>
      <c r="B10" s="239" t="s">
        <v>272</v>
      </c>
      <c r="C10" s="239"/>
      <c r="D10" s="239"/>
      <c r="E10" s="239"/>
      <c r="F10" s="239"/>
      <c r="G10" s="239"/>
      <c r="H10" s="3"/>
      <c r="I10" s="50"/>
      <c r="J10" s="252" t="s">
        <v>53</v>
      </c>
      <c r="K10" s="252"/>
      <c r="L10" s="252"/>
      <c r="M10" s="252"/>
      <c r="N10" s="252"/>
      <c r="O10" s="252"/>
      <c r="P10" s="51"/>
      <c r="Q10" s="149">
        <v>9726</v>
      </c>
      <c r="R10" s="111"/>
      <c r="S10" s="111"/>
      <c r="T10" s="111"/>
      <c r="U10" s="111"/>
      <c r="V10" s="111">
        <v>8447</v>
      </c>
      <c r="W10" s="111"/>
      <c r="X10" s="111"/>
      <c r="Y10" s="111"/>
      <c r="Z10" s="111"/>
      <c r="AA10" s="111">
        <v>17809</v>
      </c>
      <c r="AB10" s="111"/>
      <c r="AC10" s="111"/>
      <c r="AD10" s="111"/>
      <c r="AE10" s="111"/>
    </row>
    <row r="11" spans="1:31" ht="22.5" customHeight="1">
      <c r="A11" s="3"/>
      <c r="B11" s="261"/>
      <c r="C11" s="261"/>
      <c r="D11" s="261"/>
      <c r="E11" s="261"/>
      <c r="F11" s="261"/>
      <c r="G11" s="261"/>
      <c r="H11" s="3"/>
      <c r="I11" s="50"/>
      <c r="J11" s="252" t="s">
        <v>54</v>
      </c>
      <c r="K11" s="252"/>
      <c r="L11" s="252"/>
      <c r="M11" s="252"/>
      <c r="N11" s="252"/>
      <c r="O11" s="252"/>
      <c r="P11" s="51"/>
      <c r="Q11" s="149">
        <v>8843</v>
      </c>
      <c r="R11" s="111"/>
      <c r="S11" s="111"/>
      <c r="T11" s="111"/>
      <c r="U11" s="111"/>
      <c r="V11" s="111">
        <v>13645</v>
      </c>
      <c r="W11" s="111"/>
      <c r="X11" s="111"/>
      <c r="Y11" s="111"/>
      <c r="Z11" s="111"/>
      <c r="AA11" s="111">
        <v>11481</v>
      </c>
      <c r="AB11" s="111"/>
      <c r="AC11" s="111"/>
      <c r="AD11" s="111"/>
      <c r="AE11" s="111"/>
    </row>
    <row r="12" spans="1:31" ht="22.5" customHeight="1">
      <c r="A12" s="3"/>
      <c r="B12" s="261"/>
      <c r="C12" s="261"/>
      <c r="D12" s="261"/>
      <c r="E12" s="261"/>
      <c r="F12" s="261"/>
      <c r="G12" s="261"/>
      <c r="H12" s="3"/>
      <c r="I12" s="50"/>
      <c r="J12" s="252" t="s">
        <v>55</v>
      </c>
      <c r="K12" s="252"/>
      <c r="L12" s="252"/>
      <c r="M12" s="252"/>
      <c r="N12" s="252"/>
      <c r="O12" s="252"/>
      <c r="P12" s="51"/>
      <c r="Q12" s="149">
        <v>104012</v>
      </c>
      <c r="R12" s="111"/>
      <c r="S12" s="111"/>
      <c r="T12" s="111"/>
      <c r="U12" s="111"/>
      <c r="V12" s="111">
        <v>220344</v>
      </c>
      <c r="W12" s="111"/>
      <c r="X12" s="111"/>
      <c r="Y12" s="111"/>
      <c r="Z12" s="111"/>
      <c r="AA12" s="111">
        <v>110371</v>
      </c>
      <c r="AB12" s="111"/>
      <c r="AC12" s="111"/>
      <c r="AD12" s="111"/>
      <c r="AE12" s="111"/>
    </row>
    <row r="13" spans="1:31" ht="22.5" customHeight="1">
      <c r="A13" s="3"/>
      <c r="B13" s="262"/>
      <c r="C13" s="262"/>
      <c r="D13" s="262"/>
      <c r="E13" s="262"/>
      <c r="F13" s="262"/>
      <c r="G13" s="262"/>
      <c r="H13" s="3"/>
      <c r="I13" s="52"/>
      <c r="J13" s="239" t="s">
        <v>56</v>
      </c>
      <c r="K13" s="239"/>
      <c r="L13" s="239"/>
      <c r="M13" s="239"/>
      <c r="N13" s="239"/>
      <c r="O13" s="239"/>
      <c r="P13" s="26"/>
      <c r="Q13" s="149">
        <v>9964</v>
      </c>
      <c r="R13" s="111"/>
      <c r="S13" s="111"/>
      <c r="T13" s="111"/>
      <c r="U13" s="111"/>
      <c r="V13" s="111">
        <v>11623</v>
      </c>
      <c r="W13" s="111"/>
      <c r="X13" s="111"/>
      <c r="Y13" s="111"/>
      <c r="Z13" s="111"/>
      <c r="AA13" s="111">
        <v>7800</v>
      </c>
      <c r="AB13" s="111"/>
      <c r="AC13" s="111"/>
      <c r="AD13" s="111"/>
      <c r="AE13" s="111"/>
    </row>
    <row r="14" spans="1:31" ht="22.5" customHeight="1">
      <c r="A14" s="53"/>
      <c r="B14" s="252" t="s">
        <v>57</v>
      </c>
      <c r="C14" s="260"/>
      <c r="D14" s="260"/>
      <c r="E14" s="260"/>
      <c r="F14" s="260"/>
      <c r="G14" s="260"/>
      <c r="H14" s="51"/>
      <c r="I14" s="52"/>
      <c r="J14" s="239" t="s">
        <v>58</v>
      </c>
      <c r="K14" s="239"/>
      <c r="L14" s="239"/>
      <c r="M14" s="239"/>
      <c r="N14" s="239"/>
      <c r="O14" s="239"/>
      <c r="P14" s="26"/>
      <c r="Q14" s="149">
        <v>2632</v>
      </c>
      <c r="R14" s="111"/>
      <c r="S14" s="111"/>
      <c r="T14" s="111"/>
      <c r="U14" s="111"/>
      <c r="V14" s="111">
        <v>1862</v>
      </c>
      <c r="W14" s="111"/>
      <c r="X14" s="111"/>
      <c r="Y14" s="111"/>
      <c r="Z14" s="111"/>
      <c r="AA14" s="111">
        <v>1337</v>
      </c>
      <c r="AB14" s="111"/>
      <c r="AC14" s="111"/>
      <c r="AD14" s="111"/>
      <c r="AE14" s="111"/>
    </row>
    <row r="15" spans="1:31" ht="22.5" customHeight="1" thickBot="1">
      <c r="A15" s="25"/>
      <c r="B15" s="239" t="s">
        <v>59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6"/>
      <c r="Q15" s="189">
        <v>78</v>
      </c>
      <c r="R15" s="114"/>
      <c r="S15" s="114"/>
      <c r="T15" s="114"/>
      <c r="U15" s="114"/>
      <c r="V15" s="114">
        <v>198</v>
      </c>
      <c r="W15" s="114"/>
      <c r="X15" s="114"/>
      <c r="Y15" s="114"/>
      <c r="Z15" s="114"/>
      <c r="AA15" s="114">
        <v>92</v>
      </c>
      <c r="AB15" s="114"/>
      <c r="AC15" s="114"/>
      <c r="AD15" s="114"/>
      <c r="AE15" s="114"/>
    </row>
    <row r="16" spans="1:31" ht="22.5" customHeight="1">
      <c r="A16" s="54" t="s">
        <v>152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9"/>
      <c r="M16" s="9"/>
      <c r="N16" s="9"/>
      <c r="O16" s="9"/>
      <c r="P16" s="9"/>
      <c r="Q16" s="9"/>
      <c r="R16" s="9"/>
      <c r="S16" s="9"/>
      <c r="T16" s="9"/>
      <c r="U16" s="9"/>
      <c r="V16" s="3"/>
      <c r="W16" s="3"/>
      <c r="X16" s="263" t="s">
        <v>148</v>
      </c>
      <c r="Y16" s="263"/>
      <c r="Z16" s="263"/>
      <c r="AA16" s="263"/>
      <c r="AB16" s="263"/>
      <c r="AC16" s="263"/>
      <c r="AD16" s="263"/>
      <c r="AE16" s="263"/>
    </row>
    <row r="17" spans="1:31" ht="22.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6"/>
      <c r="Z17" s="36"/>
      <c r="AA17" s="36"/>
      <c r="AB17" s="36"/>
      <c r="AC17" s="36"/>
      <c r="AD17" s="36"/>
      <c r="AE17" s="36"/>
    </row>
    <row r="18" ht="22.5" customHeight="1">
      <c r="A18" s="47"/>
    </row>
    <row r="19" ht="22.5" customHeight="1">
      <c r="A19" s="47"/>
    </row>
    <row r="20" spans="1:31" ht="22.5" customHeight="1">
      <c r="A20" s="177" t="s">
        <v>185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</row>
    <row r="21" spans="1:4" ht="22.5" customHeight="1" thickBot="1">
      <c r="A21" s="128" t="s">
        <v>154</v>
      </c>
      <c r="B21" s="244"/>
      <c r="C21" s="244"/>
      <c r="D21" s="244"/>
    </row>
    <row r="22" spans="1:31" ht="22.5" customHeight="1">
      <c r="A22" s="264" t="s">
        <v>186</v>
      </c>
      <c r="B22" s="265"/>
      <c r="C22" s="265"/>
      <c r="D22" s="265"/>
      <c r="E22" s="265"/>
      <c r="F22" s="265"/>
      <c r="G22" s="265"/>
      <c r="H22" s="264" t="s">
        <v>187</v>
      </c>
      <c r="I22" s="265"/>
      <c r="J22" s="265"/>
      <c r="K22" s="265"/>
      <c r="L22" s="265"/>
      <c r="M22" s="265"/>
      <c r="N22" s="265" t="s">
        <v>188</v>
      </c>
      <c r="O22" s="265"/>
      <c r="P22" s="265"/>
      <c r="Q22" s="265"/>
      <c r="R22" s="265"/>
      <c r="S22" s="265"/>
      <c r="T22" s="265" t="s">
        <v>147</v>
      </c>
      <c r="U22" s="265"/>
      <c r="V22" s="265"/>
      <c r="W22" s="265"/>
      <c r="X22" s="265"/>
      <c r="Y22" s="265"/>
      <c r="Z22" s="265" t="s">
        <v>189</v>
      </c>
      <c r="AA22" s="265"/>
      <c r="AB22" s="265"/>
      <c r="AC22" s="265"/>
      <c r="AD22" s="265"/>
      <c r="AE22" s="249"/>
    </row>
    <row r="23" spans="1:31" ht="12" customHeight="1">
      <c r="A23" s="3"/>
      <c r="B23" s="3"/>
      <c r="C23" s="3"/>
      <c r="D23" s="62"/>
      <c r="E23" s="62"/>
      <c r="F23" s="3"/>
      <c r="G23" s="5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1" ht="22.5" customHeight="1">
      <c r="A24" s="3"/>
      <c r="B24" s="248" t="s">
        <v>33</v>
      </c>
      <c r="C24" s="248"/>
      <c r="D24" s="62" t="s">
        <v>36</v>
      </c>
      <c r="E24" s="62" t="s">
        <v>39</v>
      </c>
      <c r="F24" s="3" t="s">
        <v>34</v>
      </c>
      <c r="G24" s="5"/>
      <c r="H24" s="267">
        <v>3469848</v>
      </c>
      <c r="I24" s="267"/>
      <c r="J24" s="267"/>
      <c r="K24" s="267"/>
      <c r="L24" s="267"/>
      <c r="M24" s="267"/>
      <c r="N24" s="267">
        <v>1645897</v>
      </c>
      <c r="O24" s="267"/>
      <c r="P24" s="267"/>
      <c r="Q24" s="267"/>
      <c r="R24" s="267"/>
      <c r="S24" s="267"/>
      <c r="T24" s="267">
        <v>1823951</v>
      </c>
      <c r="U24" s="267"/>
      <c r="V24" s="267"/>
      <c r="W24" s="267"/>
      <c r="X24" s="267"/>
      <c r="Y24" s="267"/>
      <c r="Z24" s="267">
        <v>9480</v>
      </c>
      <c r="AA24" s="267"/>
      <c r="AB24" s="267"/>
      <c r="AC24" s="267"/>
      <c r="AD24" s="267"/>
      <c r="AE24" s="267"/>
    </row>
    <row r="25" spans="1:31" ht="11.25" customHeight="1">
      <c r="A25" s="3"/>
      <c r="B25" s="3"/>
      <c r="C25" s="3"/>
      <c r="D25" s="62"/>
      <c r="E25" s="62"/>
      <c r="F25" s="3"/>
      <c r="G25" s="5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</row>
    <row r="26" spans="1:31" ht="22.5" customHeight="1">
      <c r="A26" s="3"/>
      <c r="B26" s="3"/>
      <c r="C26" s="3"/>
      <c r="D26" s="62" t="s">
        <v>208</v>
      </c>
      <c r="E26" s="62" t="s">
        <v>209</v>
      </c>
      <c r="F26" s="3"/>
      <c r="G26" s="5"/>
      <c r="H26" s="267">
        <v>3698067</v>
      </c>
      <c r="I26" s="267"/>
      <c r="J26" s="267"/>
      <c r="K26" s="267"/>
      <c r="L26" s="267"/>
      <c r="M26" s="267"/>
      <c r="N26" s="267">
        <v>1767902</v>
      </c>
      <c r="O26" s="267"/>
      <c r="P26" s="267"/>
      <c r="Q26" s="267"/>
      <c r="R26" s="267"/>
      <c r="S26" s="267"/>
      <c r="T26" s="267">
        <v>1930165</v>
      </c>
      <c r="U26" s="267"/>
      <c r="V26" s="267"/>
      <c r="W26" s="267"/>
      <c r="X26" s="267"/>
      <c r="Y26" s="267"/>
      <c r="Z26" s="267">
        <v>10132</v>
      </c>
      <c r="AA26" s="267"/>
      <c r="AB26" s="267"/>
      <c r="AC26" s="267"/>
      <c r="AD26" s="267"/>
      <c r="AE26" s="267"/>
    </row>
    <row r="27" spans="1:31" ht="12.75" customHeight="1">
      <c r="A27" s="3"/>
      <c r="B27" s="3"/>
      <c r="C27" s="3"/>
      <c r="D27" s="3"/>
      <c r="E27" s="3"/>
      <c r="F27" s="3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6" customFormat="1" ht="22.5" customHeight="1">
      <c r="A28" s="45"/>
      <c r="B28" s="45"/>
      <c r="C28" s="45"/>
      <c r="D28" s="80" t="s">
        <v>36</v>
      </c>
      <c r="E28" s="80" t="s">
        <v>36</v>
      </c>
      <c r="F28" s="45"/>
      <c r="G28" s="83"/>
      <c r="H28" s="266">
        <v>4180247</v>
      </c>
      <c r="I28" s="266"/>
      <c r="J28" s="266"/>
      <c r="K28" s="266"/>
      <c r="L28" s="266"/>
      <c r="M28" s="266"/>
      <c r="N28" s="266">
        <v>1989733</v>
      </c>
      <c r="O28" s="266"/>
      <c r="P28" s="266"/>
      <c r="Q28" s="266"/>
      <c r="R28" s="266"/>
      <c r="S28" s="266"/>
      <c r="T28" s="266">
        <v>2190514</v>
      </c>
      <c r="U28" s="266"/>
      <c r="V28" s="266"/>
      <c r="W28" s="266"/>
      <c r="X28" s="266"/>
      <c r="Y28" s="266"/>
      <c r="Z28" s="266">
        <v>11436</v>
      </c>
      <c r="AA28" s="266"/>
      <c r="AB28" s="266"/>
      <c r="AC28" s="266"/>
      <c r="AD28" s="266"/>
      <c r="AE28" s="266"/>
    </row>
    <row r="29" spans="1:31" ht="22.5" customHeight="1">
      <c r="A29" s="3"/>
      <c r="B29" s="3"/>
      <c r="C29" s="3"/>
      <c r="D29" s="3"/>
      <c r="E29" s="3"/>
      <c r="F29" s="3"/>
      <c r="G29" s="5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</row>
    <row r="30" spans="1:31" ht="22.5" customHeight="1">
      <c r="A30" s="3"/>
      <c r="B30" s="3"/>
      <c r="C30" s="3"/>
      <c r="D30" s="3"/>
      <c r="E30" s="62" t="s">
        <v>190</v>
      </c>
      <c r="F30" s="3" t="s">
        <v>100</v>
      </c>
      <c r="G30" s="5"/>
      <c r="H30" s="267">
        <f>N30+T30</f>
        <v>313348</v>
      </c>
      <c r="I30" s="267"/>
      <c r="J30" s="267"/>
      <c r="K30" s="267"/>
      <c r="L30" s="267"/>
      <c r="M30" s="267"/>
      <c r="N30" s="267">
        <v>151619</v>
      </c>
      <c r="O30" s="267"/>
      <c r="P30" s="267"/>
      <c r="Q30" s="267"/>
      <c r="R30" s="267"/>
      <c r="S30" s="267"/>
      <c r="T30" s="267">
        <v>161729</v>
      </c>
      <c r="U30" s="267"/>
      <c r="V30" s="267"/>
      <c r="W30" s="267"/>
      <c r="X30" s="267"/>
      <c r="Y30" s="267"/>
      <c r="Z30" s="267">
        <f>H30/31</f>
        <v>10108</v>
      </c>
      <c r="AA30" s="267"/>
      <c r="AB30" s="267"/>
      <c r="AC30" s="267"/>
      <c r="AD30" s="267"/>
      <c r="AE30" s="267"/>
    </row>
    <row r="31" spans="1:31" ht="22.5" customHeight="1">
      <c r="A31" s="3"/>
      <c r="B31" s="3"/>
      <c r="C31" s="3"/>
      <c r="D31" s="3"/>
      <c r="E31" s="62" t="s">
        <v>191</v>
      </c>
      <c r="F31" s="3"/>
      <c r="G31" s="5"/>
      <c r="H31" s="267">
        <f aca="true" t="shared" si="0" ref="H31:H41">N31+T31</f>
        <v>279936</v>
      </c>
      <c r="I31" s="267"/>
      <c r="J31" s="267"/>
      <c r="K31" s="267"/>
      <c r="L31" s="267"/>
      <c r="M31" s="267"/>
      <c r="N31" s="267">
        <v>133451</v>
      </c>
      <c r="O31" s="267"/>
      <c r="P31" s="267"/>
      <c r="Q31" s="267"/>
      <c r="R31" s="267"/>
      <c r="S31" s="267"/>
      <c r="T31" s="267">
        <v>146485</v>
      </c>
      <c r="U31" s="267"/>
      <c r="V31" s="267"/>
      <c r="W31" s="267"/>
      <c r="X31" s="267"/>
      <c r="Y31" s="267"/>
      <c r="Z31" s="267">
        <f>H31/28</f>
        <v>9997.714285714286</v>
      </c>
      <c r="AA31" s="267"/>
      <c r="AB31" s="267"/>
      <c r="AC31" s="267"/>
      <c r="AD31" s="267"/>
      <c r="AE31" s="267"/>
    </row>
    <row r="32" spans="1:31" ht="22.5" customHeight="1">
      <c r="A32" s="3"/>
      <c r="B32" s="3"/>
      <c r="C32" s="3"/>
      <c r="D32" s="3"/>
      <c r="E32" s="62" t="s">
        <v>192</v>
      </c>
      <c r="F32" s="3"/>
      <c r="G32" s="5"/>
      <c r="H32" s="267">
        <f t="shared" si="0"/>
        <v>337684</v>
      </c>
      <c r="I32" s="267"/>
      <c r="J32" s="267"/>
      <c r="K32" s="267"/>
      <c r="L32" s="267"/>
      <c r="M32" s="267"/>
      <c r="N32" s="267">
        <v>160505</v>
      </c>
      <c r="O32" s="267"/>
      <c r="P32" s="267"/>
      <c r="Q32" s="267"/>
      <c r="R32" s="267"/>
      <c r="S32" s="267"/>
      <c r="T32" s="267">
        <v>177179</v>
      </c>
      <c r="U32" s="267"/>
      <c r="V32" s="267"/>
      <c r="W32" s="267"/>
      <c r="X32" s="267"/>
      <c r="Y32" s="267"/>
      <c r="Z32" s="267">
        <f aca="true" t="shared" si="1" ref="Z32:Z41">H32/31</f>
        <v>10893.032258064517</v>
      </c>
      <c r="AA32" s="267"/>
      <c r="AB32" s="267"/>
      <c r="AC32" s="267"/>
      <c r="AD32" s="267"/>
      <c r="AE32" s="267"/>
    </row>
    <row r="33" spans="1:31" ht="22.5" customHeight="1">
      <c r="A33" s="3"/>
      <c r="B33" s="3"/>
      <c r="C33" s="3"/>
      <c r="D33" s="3"/>
      <c r="E33" s="62" t="s">
        <v>193</v>
      </c>
      <c r="F33" s="3"/>
      <c r="G33" s="5"/>
      <c r="H33" s="267">
        <f t="shared" si="0"/>
        <v>304740</v>
      </c>
      <c r="I33" s="267"/>
      <c r="J33" s="267"/>
      <c r="K33" s="267"/>
      <c r="L33" s="267"/>
      <c r="M33" s="267"/>
      <c r="N33" s="267">
        <v>144042</v>
      </c>
      <c r="O33" s="267"/>
      <c r="P33" s="267"/>
      <c r="Q33" s="267"/>
      <c r="R33" s="267"/>
      <c r="S33" s="267"/>
      <c r="T33" s="267">
        <v>160698</v>
      </c>
      <c r="U33" s="267"/>
      <c r="V33" s="267"/>
      <c r="W33" s="267"/>
      <c r="X33" s="267"/>
      <c r="Y33" s="267"/>
      <c r="Z33" s="267">
        <f>H33/30</f>
        <v>10158</v>
      </c>
      <c r="AA33" s="267"/>
      <c r="AB33" s="267"/>
      <c r="AC33" s="267"/>
      <c r="AD33" s="267"/>
      <c r="AE33" s="267"/>
    </row>
    <row r="34" spans="1:31" ht="22.5" customHeight="1">
      <c r="A34" s="3"/>
      <c r="B34" s="3"/>
      <c r="C34" s="3"/>
      <c r="D34" s="3"/>
      <c r="E34" s="62" t="s">
        <v>194</v>
      </c>
      <c r="F34" s="3"/>
      <c r="G34" s="5"/>
      <c r="H34" s="267">
        <f t="shared" si="0"/>
        <v>358644</v>
      </c>
      <c r="I34" s="267"/>
      <c r="J34" s="267"/>
      <c r="K34" s="267"/>
      <c r="L34" s="267"/>
      <c r="M34" s="267"/>
      <c r="N34" s="267">
        <v>172617</v>
      </c>
      <c r="O34" s="267"/>
      <c r="P34" s="267"/>
      <c r="Q34" s="267"/>
      <c r="R34" s="267"/>
      <c r="S34" s="267"/>
      <c r="T34" s="267">
        <v>186027</v>
      </c>
      <c r="U34" s="267"/>
      <c r="V34" s="267"/>
      <c r="W34" s="267"/>
      <c r="X34" s="267"/>
      <c r="Y34" s="267"/>
      <c r="Z34" s="267">
        <f t="shared" si="1"/>
        <v>11569.161290322581</v>
      </c>
      <c r="AA34" s="267"/>
      <c r="AB34" s="267"/>
      <c r="AC34" s="267"/>
      <c r="AD34" s="267"/>
      <c r="AE34" s="267"/>
    </row>
    <row r="35" spans="1:31" ht="22.5" customHeight="1">
      <c r="A35" s="3"/>
      <c r="B35" s="3"/>
      <c r="C35" s="3"/>
      <c r="D35" s="3"/>
      <c r="E35" s="62" t="s">
        <v>195</v>
      </c>
      <c r="F35" s="3"/>
      <c r="G35" s="5"/>
      <c r="H35" s="267">
        <f t="shared" si="0"/>
        <v>279629</v>
      </c>
      <c r="I35" s="267"/>
      <c r="J35" s="267"/>
      <c r="K35" s="267"/>
      <c r="L35" s="267"/>
      <c r="M35" s="267"/>
      <c r="N35" s="267">
        <v>132193</v>
      </c>
      <c r="O35" s="267"/>
      <c r="P35" s="267"/>
      <c r="Q35" s="267"/>
      <c r="R35" s="267"/>
      <c r="S35" s="267"/>
      <c r="T35" s="267">
        <v>147436</v>
      </c>
      <c r="U35" s="267"/>
      <c r="V35" s="267"/>
      <c r="W35" s="267"/>
      <c r="X35" s="267"/>
      <c r="Y35" s="267"/>
      <c r="Z35" s="267">
        <f>H35/30</f>
        <v>9320.966666666667</v>
      </c>
      <c r="AA35" s="267"/>
      <c r="AB35" s="267"/>
      <c r="AC35" s="267"/>
      <c r="AD35" s="267"/>
      <c r="AE35" s="267"/>
    </row>
    <row r="36" spans="1:31" ht="22.5" customHeight="1">
      <c r="A36" s="3"/>
      <c r="B36" s="3"/>
      <c r="C36" s="3"/>
      <c r="D36" s="3"/>
      <c r="E36" s="62" t="s">
        <v>196</v>
      </c>
      <c r="F36" s="3"/>
      <c r="G36" s="5"/>
      <c r="H36" s="267">
        <f t="shared" si="0"/>
        <v>369901</v>
      </c>
      <c r="I36" s="267"/>
      <c r="J36" s="267"/>
      <c r="K36" s="267"/>
      <c r="L36" s="267"/>
      <c r="M36" s="267"/>
      <c r="N36" s="267">
        <v>174765</v>
      </c>
      <c r="O36" s="267"/>
      <c r="P36" s="267"/>
      <c r="Q36" s="267"/>
      <c r="R36" s="267"/>
      <c r="S36" s="267"/>
      <c r="T36" s="267">
        <v>195136</v>
      </c>
      <c r="U36" s="267"/>
      <c r="V36" s="267"/>
      <c r="W36" s="267"/>
      <c r="X36" s="267"/>
      <c r="Y36" s="267"/>
      <c r="Z36" s="267">
        <f t="shared" si="1"/>
        <v>11932.290322580646</v>
      </c>
      <c r="AA36" s="267"/>
      <c r="AB36" s="267"/>
      <c r="AC36" s="267"/>
      <c r="AD36" s="267"/>
      <c r="AE36" s="267"/>
    </row>
    <row r="37" spans="1:31" ht="22.5" customHeight="1">
      <c r="A37" s="3"/>
      <c r="B37" s="3"/>
      <c r="C37" s="3"/>
      <c r="D37" s="3"/>
      <c r="E37" s="62" t="s">
        <v>197</v>
      </c>
      <c r="F37" s="3"/>
      <c r="G37" s="5"/>
      <c r="H37" s="267">
        <f t="shared" si="0"/>
        <v>454445</v>
      </c>
      <c r="I37" s="267"/>
      <c r="J37" s="267"/>
      <c r="K37" s="267"/>
      <c r="L37" s="267"/>
      <c r="M37" s="267"/>
      <c r="N37" s="267">
        <v>218213</v>
      </c>
      <c r="O37" s="267"/>
      <c r="P37" s="267"/>
      <c r="Q37" s="267"/>
      <c r="R37" s="267"/>
      <c r="S37" s="267"/>
      <c r="T37" s="267">
        <v>236232</v>
      </c>
      <c r="U37" s="267"/>
      <c r="V37" s="267"/>
      <c r="W37" s="267"/>
      <c r="X37" s="267"/>
      <c r="Y37" s="267"/>
      <c r="Z37" s="267">
        <f t="shared" si="1"/>
        <v>14659.516129032258</v>
      </c>
      <c r="AA37" s="267"/>
      <c r="AB37" s="267"/>
      <c r="AC37" s="267"/>
      <c r="AD37" s="267"/>
      <c r="AE37" s="267"/>
    </row>
    <row r="38" spans="1:31" ht="22.5" customHeight="1">
      <c r="A38" s="3"/>
      <c r="B38" s="3"/>
      <c r="C38" s="3"/>
      <c r="D38" s="3"/>
      <c r="E38" s="62" t="s">
        <v>198</v>
      </c>
      <c r="F38" s="3"/>
      <c r="G38" s="5"/>
      <c r="H38" s="267">
        <f t="shared" si="0"/>
        <v>357238</v>
      </c>
      <c r="I38" s="267"/>
      <c r="J38" s="267"/>
      <c r="K38" s="267"/>
      <c r="L38" s="267"/>
      <c r="M38" s="267"/>
      <c r="N38" s="267">
        <v>171293</v>
      </c>
      <c r="O38" s="267"/>
      <c r="P38" s="267"/>
      <c r="Q38" s="267"/>
      <c r="R38" s="267"/>
      <c r="S38" s="267"/>
      <c r="T38" s="267">
        <v>185945</v>
      </c>
      <c r="U38" s="267"/>
      <c r="V38" s="267"/>
      <c r="W38" s="267"/>
      <c r="X38" s="267"/>
      <c r="Y38" s="267"/>
      <c r="Z38" s="267">
        <f>H38/30</f>
        <v>11907.933333333332</v>
      </c>
      <c r="AA38" s="267"/>
      <c r="AB38" s="267"/>
      <c r="AC38" s="267"/>
      <c r="AD38" s="267"/>
      <c r="AE38" s="267"/>
    </row>
    <row r="39" spans="1:31" ht="22.5" customHeight="1">
      <c r="A39" s="3"/>
      <c r="B39" s="3"/>
      <c r="C39" s="3"/>
      <c r="D39" s="62" t="s">
        <v>190</v>
      </c>
      <c r="E39" s="62" t="s">
        <v>199</v>
      </c>
      <c r="F39" s="3"/>
      <c r="G39" s="5"/>
      <c r="H39" s="267">
        <f t="shared" si="0"/>
        <v>379083</v>
      </c>
      <c r="I39" s="267"/>
      <c r="J39" s="267"/>
      <c r="K39" s="267"/>
      <c r="L39" s="267"/>
      <c r="M39" s="267"/>
      <c r="N39" s="267">
        <v>180132</v>
      </c>
      <c r="O39" s="267"/>
      <c r="P39" s="267"/>
      <c r="Q39" s="267"/>
      <c r="R39" s="267"/>
      <c r="S39" s="267"/>
      <c r="T39" s="267">
        <v>198951</v>
      </c>
      <c r="U39" s="267"/>
      <c r="V39" s="267"/>
      <c r="W39" s="267"/>
      <c r="X39" s="267"/>
      <c r="Y39" s="267"/>
      <c r="Z39" s="267">
        <f t="shared" si="1"/>
        <v>12228.483870967742</v>
      </c>
      <c r="AA39" s="267"/>
      <c r="AB39" s="267"/>
      <c r="AC39" s="267"/>
      <c r="AD39" s="267"/>
      <c r="AE39" s="267"/>
    </row>
    <row r="40" spans="1:31" ht="22.5" customHeight="1">
      <c r="A40" s="3"/>
      <c r="B40" s="3"/>
      <c r="C40" s="3"/>
      <c r="D40" s="62" t="s">
        <v>190</v>
      </c>
      <c r="E40" s="62" t="s">
        <v>190</v>
      </c>
      <c r="F40" s="3"/>
      <c r="G40" s="5"/>
      <c r="H40" s="267">
        <f t="shared" si="0"/>
        <v>371663</v>
      </c>
      <c r="I40" s="267"/>
      <c r="J40" s="267"/>
      <c r="K40" s="267"/>
      <c r="L40" s="267"/>
      <c r="M40" s="267"/>
      <c r="N40" s="267">
        <v>177087</v>
      </c>
      <c r="O40" s="267"/>
      <c r="P40" s="267"/>
      <c r="Q40" s="267"/>
      <c r="R40" s="267"/>
      <c r="S40" s="267"/>
      <c r="T40" s="267">
        <v>194576</v>
      </c>
      <c r="U40" s="267"/>
      <c r="V40" s="267"/>
      <c r="W40" s="267"/>
      <c r="X40" s="267"/>
      <c r="Y40" s="267"/>
      <c r="Z40" s="267">
        <f>H40/30</f>
        <v>12388.766666666666</v>
      </c>
      <c r="AA40" s="267"/>
      <c r="AB40" s="267"/>
      <c r="AC40" s="267"/>
      <c r="AD40" s="267"/>
      <c r="AE40" s="267"/>
    </row>
    <row r="41" spans="1:31" ht="22.5" customHeight="1" thickBot="1">
      <c r="A41" s="10"/>
      <c r="B41" s="10"/>
      <c r="C41" s="10"/>
      <c r="D41" s="81" t="s">
        <v>190</v>
      </c>
      <c r="E41" s="81" t="s">
        <v>191</v>
      </c>
      <c r="F41" s="10"/>
      <c r="G41" s="31"/>
      <c r="H41" s="269">
        <f t="shared" si="0"/>
        <v>373936</v>
      </c>
      <c r="I41" s="269"/>
      <c r="J41" s="269"/>
      <c r="K41" s="269"/>
      <c r="L41" s="269"/>
      <c r="M41" s="269"/>
      <c r="N41" s="269">
        <v>173816</v>
      </c>
      <c r="O41" s="269"/>
      <c r="P41" s="269"/>
      <c r="Q41" s="269"/>
      <c r="R41" s="269"/>
      <c r="S41" s="269"/>
      <c r="T41" s="269">
        <v>200120</v>
      </c>
      <c r="U41" s="269"/>
      <c r="V41" s="269"/>
      <c r="W41" s="269"/>
      <c r="X41" s="269"/>
      <c r="Y41" s="269"/>
      <c r="Z41" s="267">
        <f t="shared" si="1"/>
        <v>12062.451612903225</v>
      </c>
      <c r="AA41" s="267"/>
      <c r="AB41" s="267"/>
      <c r="AC41" s="267"/>
      <c r="AD41" s="267"/>
      <c r="AE41" s="267"/>
    </row>
    <row r="42" spans="1:31" ht="22.5" customHeight="1">
      <c r="A42" s="197"/>
      <c r="B42" s="197"/>
      <c r="C42" s="74"/>
      <c r="D42" s="49"/>
      <c r="E42" s="82"/>
      <c r="W42" s="184" t="s">
        <v>113</v>
      </c>
      <c r="X42" s="268"/>
      <c r="Y42" s="268"/>
      <c r="Z42" s="268"/>
      <c r="AA42" s="268"/>
      <c r="AB42" s="268"/>
      <c r="AC42" s="268"/>
      <c r="AD42" s="268"/>
      <c r="AE42" s="268"/>
    </row>
    <row r="43" spans="3:5" ht="22.5" customHeight="1">
      <c r="C43" s="74"/>
      <c r="D43" s="49"/>
      <c r="E43" s="82"/>
    </row>
    <row r="44" spans="3:5" ht="22.5" customHeight="1">
      <c r="C44" s="74"/>
      <c r="D44" s="49"/>
      <c r="E44" s="82"/>
    </row>
    <row r="45" ht="22.5" customHeight="1">
      <c r="E45" s="82"/>
    </row>
    <row r="46" ht="22.5" customHeight="1">
      <c r="E46" s="82"/>
    </row>
    <row r="47" ht="22.5" customHeight="1">
      <c r="E47" s="82"/>
    </row>
  </sheetData>
  <sheetProtection/>
  <mergeCells count="126">
    <mergeCell ref="A42:B42"/>
    <mergeCell ref="H41:M41"/>
    <mergeCell ref="N41:S41"/>
    <mergeCell ref="T41:Y41"/>
    <mergeCell ref="H40:M40"/>
    <mergeCell ref="N40:S40"/>
    <mergeCell ref="T40:Y40"/>
    <mergeCell ref="Z40:AE40"/>
    <mergeCell ref="Z41:AE41"/>
    <mergeCell ref="W42:AE42"/>
    <mergeCell ref="H38:M38"/>
    <mergeCell ref="N38:S38"/>
    <mergeCell ref="T38:Y38"/>
    <mergeCell ref="Z38:AE38"/>
    <mergeCell ref="H39:M39"/>
    <mergeCell ref="N39:S39"/>
    <mergeCell ref="T39:Y39"/>
    <mergeCell ref="Z39:AE39"/>
    <mergeCell ref="H36:M36"/>
    <mergeCell ref="N36:S36"/>
    <mergeCell ref="T36:Y36"/>
    <mergeCell ref="Z36:AE36"/>
    <mergeCell ref="H37:M37"/>
    <mergeCell ref="N37:S37"/>
    <mergeCell ref="T37:Y37"/>
    <mergeCell ref="Z37:AE37"/>
    <mergeCell ref="H34:M34"/>
    <mergeCell ref="N34:S34"/>
    <mergeCell ref="T34:Y34"/>
    <mergeCell ref="Z34:AE34"/>
    <mergeCell ref="H35:M35"/>
    <mergeCell ref="N35:S35"/>
    <mergeCell ref="T35:Y35"/>
    <mergeCell ref="Z35:AE35"/>
    <mergeCell ref="H32:M32"/>
    <mergeCell ref="N32:S32"/>
    <mergeCell ref="T32:Y32"/>
    <mergeCell ref="Z32:AE32"/>
    <mergeCell ref="H33:M33"/>
    <mergeCell ref="N33:S33"/>
    <mergeCell ref="T33:Y33"/>
    <mergeCell ref="Z33:AE33"/>
    <mergeCell ref="H30:M30"/>
    <mergeCell ref="N30:S30"/>
    <mergeCell ref="T30:Y30"/>
    <mergeCell ref="Z30:AE30"/>
    <mergeCell ref="H31:M31"/>
    <mergeCell ref="N31:S31"/>
    <mergeCell ref="T31:Y31"/>
    <mergeCell ref="Z31:AE31"/>
    <mergeCell ref="H24:M24"/>
    <mergeCell ref="N24:S24"/>
    <mergeCell ref="T24:Y24"/>
    <mergeCell ref="Z24:AE24"/>
    <mergeCell ref="H26:M26"/>
    <mergeCell ref="N26:S26"/>
    <mergeCell ref="T26:Y26"/>
    <mergeCell ref="Z26:AE26"/>
    <mergeCell ref="A22:G22"/>
    <mergeCell ref="N28:S28"/>
    <mergeCell ref="T28:Y28"/>
    <mergeCell ref="Z28:AE28"/>
    <mergeCell ref="B24:C24"/>
    <mergeCell ref="H28:M28"/>
    <mergeCell ref="Z22:AE22"/>
    <mergeCell ref="T22:Y22"/>
    <mergeCell ref="N22:S22"/>
    <mergeCell ref="H22:M22"/>
    <mergeCell ref="B15:O15"/>
    <mergeCell ref="Q15:U15"/>
    <mergeCell ref="A20:AE20"/>
    <mergeCell ref="A21:D21"/>
    <mergeCell ref="AA15:AE15"/>
    <mergeCell ref="V15:Z15"/>
    <mergeCell ref="X16:AE16"/>
    <mergeCell ref="AA13:AE13"/>
    <mergeCell ref="V13:Z13"/>
    <mergeCell ref="AA14:AE14"/>
    <mergeCell ref="B14:G14"/>
    <mergeCell ref="J14:O14"/>
    <mergeCell ref="Q14:U14"/>
    <mergeCell ref="V14:Z14"/>
    <mergeCell ref="B10:G13"/>
    <mergeCell ref="J10:O10"/>
    <mergeCell ref="Q10:U10"/>
    <mergeCell ref="AA9:AE9"/>
    <mergeCell ref="V11:Z11"/>
    <mergeCell ref="AA11:AE11"/>
    <mergeCell ref="AA10:AE10"/>
    <mergeCell ref="V9:Z9"/>
    <mergeCell ref="AA12:AE12"/>
    <mergeCell ref="V10:Z10"/>
    <mergeCell ref="J12:O12"/>
    <mergeCell ref="Q12:U12"/>
    <mergeCell ref="J13:O13"/>
    <mergeCell ref="Q13:U13"/>
    <mergeCell ref="V12:Z12"/>
    <mergeCell ref="Q11:U11"/>
    <mergeCell ref="Q7:U7"/>
    <mergeCell ref="J11:O11"/>
    <mergeCell ref="V7:Z7"/>
    <mergeCell ref="B8:O8"/>
    <mergeCell ref="Q8:U8"/>
    <mergeCell ref="V8:Z8"/>
    <mergeCell ref="B6:G7"/>
    <mergeCell ref="Q6:U6"/>
    <mergeCell ref="B9:O9"/>
    <mergeCell ref="Q9:U9"/>
    <mergeCell ref="AA4:AE4"/>
    <mergeCell ref="J6:O6"/>
    <mergeCell ref="V6:Z6"/>
    <mergeCell ref="AA6:AE6"/>
    <mergeCell ref="A5:P5"/>
    <mergeCell ref="Q5:U5"/>
    <mergeCell ref="V5:Z5"/>
    <mergeCell ref="AA5:AE5"/>
    <mergeCell ref="AA8:AE8"/>
    <mergeCell ref="AA7:AE7"/>
    <mergeCell ref="J7:O7"/>
    <mergeCell ref="A1:AE1"/>
    <mergeCell ref="A2:D2"/>
    <mergeCell ref="AB2:AD2"/>
    <mergeCell ref="A3:P4"/>
    <mergeCell ref="Q3:AE3"/>
    <mergeCell ref="Q4:U4"/>
    <mergeCell ref="V4:Z4"/>
  </mergeCells>
  <printOptions horizontalCentered="1"/>
  <pageMargins left="0.5905511811023623" right="0.5905511811023623" top="0.66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BT48"/>
  <sheetViews>
    <sheetView showGridLines="0" tabSelected="1" view="pageBreakPreview" zoomScale="60" zoomScaleNormal="80" zoomScalePageLayoutView="0" workbookViewId="0" topLeftCell="A1">
      <selection activeCell="A5" sqref="A5"/>
    </sheetView>
  </sheetViews>
  <sheetFormatPr defaultColWidth="3.875" defaultRowHeight="21" customHeight="1"/>
  <cols>
    <col min="1" max="8" width="2.625" style="7" customWidth="1"/>
    <col min="9" max="9" width="4.625" style="7" customWidth="1"/>
    <col min="10" max="33" width="3.50390625" style="7" customWidth="1"/>
    <col min="34" max="34" width="1.25" style="7" customWidth="1"/>
    <col min="35" max="46" width="3.50390625" style="7" customWidth="1"/>
    <col min="47" max="47" width="3.75390625" style="7" hidden="1" customWidth="1"/>
    <col min="48" max="57" width="3.50390625" style="7" customWidth="1"/>
    <col min="58" max="59" width="4.00390625" style="7" customWidth="1"/>
    <col min="60" max="64" width="3.50390625" style="7" customWidth="1"/>
    <col min="65" max="65" width="4.375" style="7" customWidth="1"/>
    <col min="66" max="66" width="2.25390625" style="7" customWidth="1"/>
    <col min="67" max="67" width="2.50390625" style="7" customWidth="1"/>
    <col min="68" max="68" width="3.875" style="7" customWidth="1"/>
    <col min="69" max="69" width="2.25390625" style="7" customWidth="1"/>
    <col min="70" max="70" width="3.875" style="7" customWidth="1"/>
    <col min="71" max="72" width="9.625" style="7" customWidth="1"/>
    <col min="73" max="16384" width="3.875" style="7" customWidth="1"/>
  </cols>
  <sheetData>
    <row r="1" spans="1:68" ht="22.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7"/>
      <c r="AI1" s="104" t="s">
        <v>40</v>
      </c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</row>
    <row r="2" spans="1:68" ht="21" customHeight="1" thickBot="1">
      <c r="A2" s="86" t="s">
        <v>177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F2" s="92"/>
      <c r="BG2" s="92"/>
      <c r="BI2" s="92"/>
      <c r="BJ2" s="92"/>
      <c r="BK2" s="92"/>
      <c r="BL2" s="92"/>
      <c r="BN2" s="93"/>
      <c r="BO2" s="93"/>
      <c r="BP2" s="94" t="s">
        <v>62</v>
      </c>
    </row>
    <row r="3" spans="1:68" ht="21" customHeight="1">
      <c r="A3" s="293" t="s">
        <v>61</v>
      </c>
      <c r="B3" s="293"/>
      <c r="C3" s="293"/>
      <c r="D3" s="293"/>
      <c r="E3" s="293"/>
      <c r="F3" s="293"/>
      <c r="G3" s="293"/>
      <c r="H3" s="293"/>
      <c r="I3" s="293"/>
      <c r="J3" s="302"/>
      <c r="K3" s="286" t="s">
        <v>157</v>
      </c>
      <c r="L3" s="247"/>
      <c r="M3" s="247"/>
      <c r="N3" s="247"/>
      <c r="O3" s="223"/>
      <c r="P3" s="249" t="s">
        <v>176</v>
      </c>
      <c r="Q3" s="250"/>
      <c r="R3" s="250"/>
      <c r="S3" s="250"/>
      <c r="T3" s="250"/>
      <c r="U3" s="250"/>
      <c r="V3" s="250"/>
      <c r="W3" s="250"/>
      <c r="X3" s="264"/>
      <c r="Y3" s="249" t="s">
        <v>175</v>
      </c>
      <c r="Z3" s="250"/>
      <c r="AA3" s="250"/>
      <c r="AB3" s="250"/>
      <c r="AC3" s="250"/>
      <c r="AD3" s="250"/>
      <c r="AE3" s="250"/>
      <c r="AF3" s="250"/>
      <c r="AG3" s="250"/>
      <c r="AH3" s="3"/>
      <c r="AI3" s="264" t="s">
        <v>41</v>
      </c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49" t="s">
        <v>158</v>
      </c>
      <c r="BB3" s="250"/>
      <c r="BC3" s="250"/>
      <c r="BD3" s="250"/>
      <c r="BE3" s="250"/>
      <c r="BF3" s="250"/>
      <c r="BG3" s="250"/>
      <c r="BH3" s="264"/>
      <c r="BI3" s="292" t="s">
        <v>61</v>
      </c>
      <c r="BJ3" s="293"/>
      <c r="BK3" s="293"/>
      <c r="BL3" s="293"/>
      <c r="BM3" s="293"/>
      <c r="BN3" s="293"/>
      <c r="BO3" s="293"/>
      <c r="BP3" s="293"/>
    </row>
    <row r="4" spans="1:68" ht="43.5" customHeight="1">
      <c r="A4" s="295"/>
      <c r="B4" s="295"/>
      <c r="C4" s="295"/>
      <c r="D4" s="295"/>
      <c r="E4" s="295"/>
      <c r="F4" s="295"/>
      <c r="G4" s="295"/>
      <c r="H4" s="295"/>
      <c r="I4" s="295"/>
      <c r="J4" s="303"/>
      <c r="K4" s="287"/>
      <c r="L4" s="288"/>
      <c r="M4" s="288"/>
      <c r="N4" s="288"/>
      <c r="O4" s="289"/>
      <c r="P4" s="296" t="s">
        <v>43</v>
      </c>
      <c r="Q4" s="297"/>
      <c r="R4" s="297"/>
      <c r="S4" s="298"/>
      <c r="T4" s="296" t="s">
        <v>44</v>
      </c>
      <c r="U4" s="297"/>
      <c r="V4" s="297"/>
      <c r="W4" s="297"/>
      <c r="X4" s="298"/>
      <c r="Y4" s="296" t="s">
        <v>43</v>
      </c>
      <c r="Z4" s="297"/>
      <c r="AA4" s="297"/>
      <c r="AB4" s="298"/>
      <c r="AC4" s="296" t="s">
        <v>44</v>
      </c>
      <c r="AD4" s="297"/>
      <c r="AE4" s="297"/>
      <c r="AF4" s="297"/>
      <c r="AG4" s="297"/>
      <c r="AH4" s="3"/>
      <c r="AI4" s="300" t="s">
        <v>156</v>
      </c>
      <c r="AJ4" s="300"/>
      <c r="AK4" s="300"/>
      <c r="AL4" s="301"/>
      <c r="AM4" s="299" t="s">
        <v>159</v>
      </c>
      <c r="AN4" s="297"/>
      <c r="AO4" s="297"/>
      <c r="AP4" s="298"/>
      <c r="AQ4" s="296" t="s">
        <v>45</v>
      </c>
      <c r="AR4" s="297"/>
      <c r="AS4" s="297"/>
      <c r="AT4" s="297"/>
      <c r="AU4" s="297"/>
      <c r="AV4" s="298"/>
      <c r="AW4" s="296" t="s">
        <v>160</v>
      </c>
      <c r="AX4" s="297"/>
      <c r="AY4" s="297"/>
      <c r="AZ4" s="298"/>
      <c r="BA4" s="299" t="s">
        <v>161</v>
      </c>
      <c r="BB4" s="300"/>
      <c r="BC4" s="300"/>
      <c r="BD4" s="301"/>
      <c r="BE4" s="299" t="s">
        <v>162</v>
      </c>
      <c r="BF4" s="300"/>
      <c r="BG4" s="300"/>
      <c r="BH4" s="301"/>
      <c r="BI4" s="294"/>
      <c r="BJ4" s="295"/>
      <c r="BK4" s="295"/>
      <c r="BL4" s="295"/>
      <c r="BM4" s="295"/>
      <c r="BN4" s="295"/>
      <c r="BO4" s="295"/>
      <c r="BP4" s="295"/>
    </row>
    <row r="5" spans="1:68" ht="21" customHeight="1" hidden="1">
      <c r="A5" s="248" t="s">
        <v>151</v>
      </c>
      <c r="B5" s="248"/>
      <c r="C5" s="248"/>
      <c r="D5" s="248"/>
      <c r="E5" s="305" t="s">
        <v>207</v>
      </c>
      <c r="F5" s="305"/>
      <c r="G5" s="305"/>
      <c r="H5" s="248" t="s">
        <v>34</v>
      </c>
      <c r="I5" s="248"/>
      <c r="J5" s="3"/>
      <c r="K5" s="275">
        <v>2516</v>
      </c>
      <c r="L5" s="273"/>
      <c r="M5" s="273"/>
      <c r="N5" s="273"/>
      <c r="O5" s="273"/>
      <c r="P5" s="273">
        <v>447</v>
      </c>
      <c r="Q5" s="273"/>
      <c r="R5" s="273"/>
      <c r="S5" s="273"/>
      <c r="T5" s="273">
        <v>1890</v>
      </c>
      <c r="U5" s="273"/>
      <c r="V5" s="273"/>
      <c r="W5" s="273"/>
      <c r="X5" s="273"/>
      <c r="Y5" s="273">
        <v>95</v>
      </c>
      <c r="Z5" s="273"/>
      <c r="AA5" s="273"/>
      <c r="AB5" s="273"/>
      <c r="AC5" s="273">
        <v>84</v>
      </c>
      <c r="AD5" s="273"/>
      <c r="AE5" s="273"/>
      <c r="AF5" s="273"/>
      <c r="AG5" s="273"/>
      <c r="AH5" s="16"/>
      <c r="AI5" s="273" t="s">
        <v>0</v>
      </c>
      <c r="AJ5" s="273"/>
      <c r="AK5" s="273"/>
      <c r="AL5" s="273"/>
      <c r="AM5" s="273">
        <v>151</v>
      </c>
      <c r="AN5" s="273"/>
      <c r="AO5" s="273"/>
      <c r="AP5" s="273"/>
      <c r="AQ5" s="273">
        <v>2061</v>
      </c>
      <c r="AR5" s="273"/>
      <c r="AS5" s="273"/>
      <c r="AT5" s="273"/>
      <c r="AU5" s="273"/>
      <c r="AV5" s="273"/>
      <c r="AW5" s="273">
        <v>304</v>
      </c>
      <c r="AX5" s="273"/>
      <c r="AY5" s="273"/>
      <c r="AZ5" s="273"/>
      <c r="BA5" s="274">
        <v>20977</v>
      </c>
      <c r="BB5" s="274">
        <v>-20977</v>
      </c>
      <c r="BC5" s="274">
        <v>-20977</v>
      </c>
      <c r="BD5" s="274">
        <v>-20977</v>
      </c>
      <c r="BE5" s="274">
        <v>68631</v>
      </c>
      <c r="BF5" s="274">
        <v>-68631</v>
      </c>
      <c r="BG5" s="274">
        <v>-68631</v>
      </c>
      <c r="BH5" s="274">
        <v>-68631</v>
      </c>
      <c r="BI5" s="304" t="s">
        <v>149</v>
      </c>
      <c r="BJ5" s="290"/>
      <c r="BK5" s="290"/>
      <c r="BL5" s="290"/>
      <c r="BM5" s="1" t="s">
        <v>35</v>
      </c>
      <c r="BN5" s="2" t="s">
        <v>38</v>
      </c>
      <c r="BO5" s="290" t="s">
        <v>34</v>
      </c>
      <c r="BP5" s="290"/>
    </row>
    <row r="6" spans="1:68" ht="21" customHeight="1">
      <c r="A6" s="248" t="s">
        <v>151</v>
      </c>
      <c r="B6" s="248"/>
      <c r="C6" s="248"/>
      <c r="D6" s="248"/>
      <c r="E6" s="271" t="s">
        <v>163</v>
      </c>
      <c r="F6" s="271"/>
      <c r="G6" s="271"/>
      <c r="H6" s="248" t="s">
        <v>34</v>
      </c>
      <c r="I6" s="248"/>
      <c r="J6" s="3"/>
      <c r="K6" s="275">
        <v>2511</v>
      </c>
      <c r="L6" s="273"/>
      <c r="M6" s="273"/>
      <c r="N6" s="273"/>
      <c r="O6" s="273"/>
      <c r="P6" s="273">
        <v>446</v>
      </c>
      <c r="Q6" s="273"/>
      <c r="R6" s="273"/>
      <c r="S6" s="273"/>
      <c r="T6" s="273">
        <v>1892</v>
      </c>
      <c r="U6" s="273"/>
      <c r="V6" s="273"/>
      <c r="W6" s="273"/>
      <c r="X6" s="273"/>
      <c r="Y6" s="273">
        <v>94</v>
      </c>
      <c r="Z6" s="273"/>
      <c r="AA6" s="273"/>
      <c r="AB6" s="273"/>
      <c r="AC6" s="273">
        <v>79</v>
      </c>
      <c r="AD6" s="273"/>
      <c r="AE6" s="273"/>
      <c r="AF6" s="273"/>
      <c r="AG6" s="273"/>
      <c r="AH6" s="16"/>
      <c r="AI6" s="273" t="s">
        <v>0</v>
      </c>
      <c r="AJ6" s="273"/>
      <c r="AK6" s="273"/>
      <c r="AL6" s="273"/>
      <c r="AM6" s="273">
        <v>151</v>
      </c>
      <c r="AN6" s="273"/>
      <c r="AO6" s="273"/>
      <c r="AP6" s="273"/>
      <c r="AQ6" s="273">
        <v>2058</v>
      </c>
      <c r="AR6" s="273"/>
      <c r="AS6" s="273"/>
      <c r="AT6" s="273"/>
      <c r="AU6" s="273"/>
      <c r="AV6" s="273"/>
      <c r="AW6" s="273">
        <v>302</v>
      </c>
      <c r="AX6" s="273"/>
      <c r="AY6" s="273"/>
      <c r="AZ6" s="273"/>
      <c r="BA6" s="274">
        <v>19098</v>
      </c>
      <c r="BB6" s="274">
        <v>-20977</v>
      </c>
      <c r="BC6" s="274">
        <v>-20977</v>
      </c>
      <c r="BD6" s="274">
        <v>-20977</v>
      </c>
      <c r="BE6" s="274">
        <v>68478</v>
      </c>
      <c r="BF6" s="274">
        <v>-68631</v>
      </c>
      <c r="BG6" s="274">
        <v>-68631</v>
      </c>
      <c r="BH6" s="274">
        <v>-68631</v>
      </c>
      <c r="BI6" s="270" t="s">
        <v>149</v>
      </c>
      <c r="BJ6" s="248"/>
      <c r="BK6" s="248"/>
      <c r="BL6" s="248"/>
      <c r="BM6" s="1" t="s">
        <v>36</v>
      </c>
      <c r="BN6" s="2" t="s">
        <v>39</v>
      </c>
      <c r="BO6" s="248" t="s">
        <v>34</v>
      </c>
      <c r="BP6" s="248"/>
    </row>
    <row r="7" spans="1:68" ht="21" customHeight="1">
      <c r="A7" s="248"/>
      <c r="B7" s="248"/>
      <c r="C7" s="248"/>
      <c r="D7" s="248"/>
      <c r="E7" s="271" t="s">
        <v>180</v>
      </c>
      <c r="F7" s="271"/>
      <c r="G7" s="271"/>
      <c r="H7" s="248"/>
      <c r="I7" s="248"/>
      <c r="J7" s="3"/>
      <c r="K7" s="275">
        <v>2508</v>
      </c>
      <c r="L7" s="273"/>
      <c r="M7" s="273"/>
      <c r="N7" s="273"/>
      <c r="O7" s="273"/>
      <c r="P7" s="273">
        <v>442</v>
      </c>
      <c r="Q7" s="273"/>
      <c r="R7" s="273"/>
      <c r="S7" s="273"/>
      <c r="T7" s="273">
        <v>1891</v>
      </c>
      <c r="U7" s="273"/>
      <c r="V7" s="273"/>
      <c r="W7" s="273"/>
      <c r="X7" s="273"/>
      <c r="Y7" s="273">
        <v>95</v>
      </c>
      <c r="Z7" s="273"/>
      <c r="AA7" s="273"/>
      <c r="AB7" s="273"/>
      <c r="AC7" s="273">
        <v>80</v>
      </c>
      <c r="AD7" s="273"/>
      <c r="AE7" s="273"/>
      <c r="AF7" s="273"/>
      <c r="AG7" s="273"/>
      <c r="AH7" s="16"/>
      <c r="AI7" s="273" t="s">
        <v>0</v>
      </c>
      <c r="AJ7" s="273"/>
      <c r="AK7" s="273"/>
      <c r="AL7" s="273"/>
      <c r="AM7" s="273">
        <v>148</v>
      </c>
      <c r="AN7" s="273"/>
      <c r="AO7" s="273"/>
      <c r="AP7" s="273"/>
      <c r="AQ7" s="273">
        <v>2061</v>
      </c>
      <c r="AR7" s="273"/>
      <c r="AS7" s="273"/>
      <c r="AT7" s="273"/>
      <c r="AU7" s="273"/>
      <c r="AV7" s="273"/>
      <c r="AW7" s="273">
        <v>299</v>
      </c>
      <c r="AX7" s="273"/>
      <c r="AY7" s="273"/>
      <c r="AZ7" s="273"/>
      <c r="BA7" s="274">
        <v>18948</v>
      </c>
      <c r="BB7" s="274">
        <v>-20977</v>
      </c>
      <c r="BC7" s="274">
        <v>-20977</v>
      </c>
      <c r="BD7" s="274">
        <v>-20977</v>
      </c>
      <c r="BE7" s="274">
        <v>68668</v>
      </c>
      <c r="BF7" s="274">
        <v>-68631</v>
      </c>
      <c r="BG7" s="274">
        <v>-68631</v>
      </c>
      <c r="BH7" s="274">
        <v>-68631</v>
      </c>
      <c r="BI7" s="270"/>
      <c r="BJ7" s="248"/>
      <c r="BK7" s="248"/>
      <c r="BL7" s="248"/>
      <c r="BM7" s="1" t="s">
        <v>36</v>
      </c>
      <c r="BN7" s="2" t="s">
        <v>35</v>
      </c>
      <c r="BO7" s="248"/>
      <c r="BP7" s="248"/>
    </row>
    <row r="8" spans="1:68" ht="21" customHeight="1">
      <c r="A8" s="248"/>
      <c r="B8" s="248"/>
      <c r="C8" s="248"/>
      <c r="D8" s="248"/>
      <c r="E8" s="271" t="s">
        <v>307</v>
      </c>
      <c r="F8" s="271"/>
      <c r="G8" s="271"/>
      <c r="H8" s="248"/>
      <c r="I8" s="248"/>
      <c r="J8" s="3"/>
      <c r="K8" s="275">
        <v>2307</v>
      </c>
      <c r="L8" s="273"/>
      <c r="M8" s="273"/>
      <c r="N8" s="273"/>
      <c r="O8" s="273"/>
      <c r="P8" s="273">
        <v>350</v>
      </c>
      <c r="Q8" s="273"/>
      <c r="R8" s="273"/>
      <c r="S8" s="273"/>
      <c r="T8" s="273">
        <v>1404</v>
      </c>
      <c r="U8" s="273"/>
      <c r="V8" s="273"/>
      <c r="W8" s="273"/>
      <c r="X8" s="273"/>
      <c r="Y8" s="273">
        <v>143</v>
      </c>
      <c r="Z8" s="273"/>
      <c r="AA8" s="273"/>
      <c r="AB8" s="273"/>
      <c r="AC8" s="273">
        <v>410</v>
      </c>
      <c r="AD8" s="273"/>
      <c r="AE8" s="273"/>
      <c r="AF8" s="273"/>
      <c r="AG8" s="273"/>
      <c r="AH8" s="16"/>
      <c r="AI8" s="273">
        <v>1</v>
      </c>
      <c r="AJ8" s="273"/>
      <c r="AK8" s="273"/>
      <c r="AL8" s="273"/>
      <c r="AM8" s="273">
        <v>196</v>
      </c>
      <c r="AN8" s="273"/>
      <c r="AO8" s="273"/>
      <c r="AP8" s="273"/>
      <c r="AQ8" s="273">
        <v>1832</v>
      </c>
      <c r="AR8" s="273"/>
      <c r="AS8" s="273"/>
      <c r="AT8" s="273"/>
      <c r="AU8" s="273"/>
      <c r="AV8" s="273"/>
      <c r="AW8" s="273">
        <v>278</v>
      </c>
      <c r="AX8" s="273"/>
      <c r="AY8" s="273"/>
      <c r="AZ8" s="273"/>
      <c r="BA8" s="274">
        <v>19591</v>
      </c>
      <c r="BB8" s="274"/>
      <c r="BC8" s="274"/>
      <c r="BD8" s="274"/>
      <c r="BE8" s="274">
        <v>67895</v>
      </c>
      <c r="BF8" s="274"/>
      <c r="BG8" s="274"/>
      <c r="BH8" s="274"/>
      <c r="BI8" s="270"/>
      <c r="BJ8" s="248"/>
      <c r="BK8" s="248"/>
      <c r="BL8" s="248"/>
      <c r="BM8" s="1" t="s">
        <v>36</v>
      </c>
      <c r="BN8" s="2" t="s">
        <v>308</v>
      </c>
      <c r="BO8" s="248"/>
      <c r="BP8" s="248"/>
    </row>
    <row r="9" spans="1:71" ht="21" customHeight="1">
      <c r="A9" s="248"/>
      <c r="B9" s="248"/>
      <c r="C9" s="248"/>
      <c r="D9" s="248"/>
      <c r="E9" s="272" t="s">
        <v>309</v>
      </c>
      <c r="F9" s="272"/>
      <c r="G9" s="272"/>
      <c r="H9" s="248"/>
      <c r="I9" s="248"/>
      <c r="J9" s="45"/>
      <c r="K9" s="306">
        <f>SUM(K11:M25)</f>
        <v>2300</v>
      </c>
      <c r="L9" s="307"/>
      <c r="M9" s="307"/>
      <c r="N9" s="307"/>
      <c r="O9" s="307"/>
      <c r="P9" s="307">
        <f>SUM(P11:R25)</f>
        <v>350</v>
      </c>
      <c r="Q9" s="307"/>
      <c r="R9" s="307"/>
      <c r="S9" s="307"/>
      <c r="T9" s="307">
        <f>SUM(T11:V25)</f>
        <v>1398</v>
      </c>
      <c r="U9" s="307"/>
      <c r="V9" s="307"/>
      <c r="W9" s="307"/>
      <c r="X9" s="307"/>
      <c r="Y9" s="307">
        <f>SUM(Y11:Z25)</f>
        <v>143</v>
      </c>
      <c r="Z9" s="307"/>
      <c r="AA9" s="307"/>
      <c r="AB9" s="307"/>
      <c r="AC9" s="307">
        <f>SUM(AC11:AE25)</f>
        <v>409</v>
      </c>
      <c r="AD9" s="307"/>
      <c r="AE9" s="307"/>
      <c r="AF9" s="307"/>
      <c r="AG9" s="307"/>
      <c r="AH9" s="20"/>
      <c r="AI9" s="307">
        <f>SUM(AI11:AK25)</f>
        <v>1</v>
      </c>
      <c r="AJ9" s="307"/>
      <c r="AK9" s="307"/>
      <c r="AL9" s="307"/>
      <c r="AM9" s="307">
        <f>SUM(AM11:AO25)</f>
        <v>197</v>
      </c>
      <c r="AN9" s="307"/>
      <c r="AO9" s="307"/>
      <c r="AP9" s="307"/>
      <c r="AQ9" s="307">
        <f>SUM(AQ11:AT25)</f>
        <v>1825</v>
      </c>
      <c r="AR9" s="307"/>
      <c r="AS9" s="307"/>
      <c r="AT9" s="307"/>
      <c r="AU9" s="307"/>
      <c r="AV9" s="307"/>
      <c r="AW9" s="307">
        <f>SUM(AW11:AX25)</f>
        <v>277</v>
      </c>
      <c r="AX9" s="307"/>
      <c r="AY9" s="307"/>
      <c r="AZ9" s="307"/>
      <c r="BA9" s="307">
        <f>SUM(BA11:BD25)</f>
        <v>19591</v>
      </c>
      <c r="BB9" s="307"/>
      <c r="BC9" s="307"/>
      <c r="BD9" s="307"/>
      <c r="BE9" s="308">
        <f>SUM(BE11:BH25)</f>
        <v>67657</v>
      </c>
      <c r="BF9" s="308"/>
      <c r="BG9" s="308"/>
      <c r="BH9" s="308"/>
      <c r="BI9" s="270"/>
      <c r="BJ9" s="248"/>
      <c r="BK9" s="248"/>
      <c r="BL9" s="248"/>
      <c r="BM9" s="19" t="s">
        <v>36</v>
      </c>
      <c r="BN9" s="4" t="s">
        <v>310</v>
      </c>
      <c r="BO9" s="248"/>
      <c r="BP9" s="248"/>
      <c r="BS9" s="95"/>
    </row>
    <row r="10" spans="1:68" ht="21" customHeight="1">
      <c r="A10" s="248"/>
      <c r="B10" s="309"/>
      <c r="C10" s="309"/>
      <c r="D10" s="309"/>
      <c r="E10" s="309"/>
      <c r="F10" s="309"/>
      <c r="G10" s="309"/>
      <c r="H10" s="309"/>
      <c r="I10" s="3"/>
      <c r="J10" s="3"/>
      <c r="K10" s="275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16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4"/>
      <c r="BB10" s="274"/>
      <c r="BC10" s="274"/>
      <c r="BD10" s="274"/>
      <c r="BE10" s="274"/>
      <c r="BF10" s="274"/>
      <c r="BG10" s="274"/>
      <c r="BH10" s="274"/>
      <c r="BI10" s="270"/>
      <c r="BJ10" s="309"/>
      <c r="BK10" s="309"/>
      <c r="BL10" s="309"/>
      <c r="BM10" s="309"/>
      <c r="BN10" s="309"/>
      <c r="BO10" s="309"/>
      <c r="BP10" s="3"/>
    </row>
    <row r="11" spans="1:68" ht="21" customHeight="1">
      <c r="A11" s="310" t="s">
        <v>164</v>
      </c>
      <c r="B11" s="310"/>
      <c r="C11" s="310"/>
      <c r="D11" s="310"/>
      <c r="E11" s="310"/>
      <c r="F11" s="310"/>
      <c r="G11" s="310"/>
      <c r="H11" s="310"/>
      <c r="I11" s="310"/>
      <c r="J11" s="310"/>
      <c r="K11" s="275">
        <v>12</v>
      </c>
      <c r="L11" s="273"/>
      <c r="M11" s="273"/>
      <c r="N11" s="273"/>
      <c r="O11" s="273"/>
      <c r="P11" s="273">
        <v>1</v>
      </c>
      <c r="Q11" s="273"/>
      <c r="R11" s="273"/>
      <c r="S11" s="273"/>
      <c r="T11" s="273">
        <v>10</v>
      </c>
      <c r="U11" s="273"/>
      <c r="V11" s="273"/>
      <c r="W11" s="273"/>
      <c r="X11" s="273"/>
      <c r="Y11" s="273" t="s">
        <v>212</v>
      </c>
      <c r="Z11" s="273"/>
      <c r="AA11" s="273"/>
      <c r="AB11" s="273"/>
      <c r="AC11" s="273">
        <v>1</v>
      </c>
      <c r="AD11" s="273"/>
      <c r="AE11" s="273"/>
      <c r="AF11" s="273"/>
      <c r="AG11" s="273"/>
      <c r="AH11" s="16"/>
      <c r="AI11" s="273" t="s">
        <v>212</v>
      </c>
      <c r="AJ11" s="273"/>
      <c r="AK11" s="273"/>
      <c r="AL11" s="273"/>
      <c r="AM11" s="273">
        <v>3</v>
      </c>
      <c r="AN11" s="273"/>
      <c r="AO11" s="273"/>
      <c r="AP11" s="273"/>
      <c r="AQ11" s="273">
        <v>9</v>
      </c>
      <c r="AR11" s="273"/>
      <c r="AS11" s="273"/>
      <c r="AT11" s="273"/>
      <c r="AU11" s="273"/>
      <c r="AV11" s="273"/>
      <c r="AW11" s="273" t="s">
        <v>210</v>
      </c>
      <c r="AX11" s="273"/>
      <c r="AY11" s="273"/>
      <c r="AZ11" s="273"/>
      <c r="BA11" s="274">
        <v>12</v>
      </c>
      <c r="BB11" s="274"/>
      <c r="BC11" s="274"/>
      <c r="BD11" s="274"/>
      <c r="BE11" s="274">
        <v>411</v>
      </c>
      <c r="BF11" s="274"/>
      <c r="BG11" s="274"/>
      <c r="BH11" s="311"/>
      <c r="BI11" s="312" t="s">
        <v>164</v>
      </c>
      <c r="BJ11" s="310"/>
      <c r="BK11" s="310"/>
      <c r="BL11" s="310"/>
      <c r="BM11" s="310"/>
      <c r="BN11" s="310"/>
      <c r="BO11" s="310"/>
      <c r="BP11" s="310"/>
    </row>
    <row r="12" spans="1:68" ht="21" customHeight="1">
      <c r="A12" s="310" t="s">
        <v>126</v>
      </c>
      <c r="B12" s="310"/>
      <c r="C12" s="310"/>
      <c r="D12" s="310"/>
      <c r="E12" s="310"/>
      <c r="F12" s="310"/>
      <c r="G12" s="310"/>
      <c r="H12" s="310"/>
      <c r="I12" s="310"/>
      <c r="J12" s="310"/>
      <c r="K12" s="275">
        <v>751</v>
      </c>
      <c r="L12" s="273"/>
      <c r="M12" s="273"/>
      <c r="N12" s="273"/>
      <c r="O12" s="273"/>
      <c r="P12" s="273">
        <v>49</v>
      </c>
      <c r="Q12" s="273"/>
      <c r="R12" s="273"/>
      <c r="S12" s="273"/>
      <c r="T12" s="273">
        <v>454</v>
      </c>
      <c r="U12" s="273"/>
      <c r="V12" s="273"/>
      <c r="W12" s="273"/>
      <c r="X12" s="273"/>
      <c r="Y12" s="273">
        <v>69</v>
      </c>
      <c r="Z12" s="273"/>
      <c r="AA12" s="273"/>
      <c r="AB12" s="273"/>
      <c r="AC12" s="273">
        <v>179</v>
      </c>
      <c r="AD12" s="273"/>
      <c r="AE12" s="273"/>
      <c r="AF12" s="273"/>
      <c r="AG12" s="273"/>
      <c r="AH12" s="16"/>
      <c r="AI12" s="273" t="s">
        <v>212</v>
      </c>
      <c r="AJ12" s="273"/>
      <c r="AK12" s="273"/>
      <c r="AL12" s="273"/>
      <c r="AM12" s="273">
        <v>51</v>
      </c>
      <c r="AN12" s="273"/>
      <c r="AO12" s="273"/>
      <c r="AP12" s="273"/>
      <c r="AQ12" s="273">
        <v>691</v>
      </c>
      <c r="AR12" s="273"/>
      <c r="AS12" s="273"/>
      <c r="AT12" s="273"/>
      <c r="AU12" s="273"/>
      <c r="AV12" s="273"/>
      <c r="AW12" s="273">
        <v>9</v>
      </c>
      <c r="AX12" s="273"/>
      <c r="AY12" s="273"/>
      <c r="AZ12" s="273"/>
      <c r="BA12" s="274">
        <v>2562</v>
      </c>
      <c r="BB12" s="274"/>
      <c r="BC12" s="274"/>
      <c r="BD12" s="274"/>
      <c r="BE12" s="274">
        <v>23580</v>
      </c>
      <c r="BF12" s="274"/>
      <c r="BG12" s="274"/>
      <c r="BH12" s="311"/>
      <c r="BI12" s="312" t="s">
        <v>126</v>
      </c>
      <c r="BJ12" s="310"/>
      <c r="BK12" s="310"/>
      <c r="BL12" s="310"/>
      <c r="BM12" s="310"/>
      <c r="BN12" s="310"/>
      <c r="BO12" s="310"/>
      <c r="BP12" s="310"/>
    </row>
    <row r="13" spans="1:68" ht="21" customHeight="1">
      <c r="A13" s="310"/>
      <c r="B13" s="310"/>
      <c r="C13" s="310"/>
      <c r="D13" s="310"/>
      <c r="E13" s="310"/>
      <c r="F13" s="310"/>
      <c r="G13" s="310"/>
      <c r="H13" s="310"/>
      <c r="I13" s="310"/>
      <c r="J13" s="310"/>
      <c r="K13" s="275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16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4"/>
      <c r="BB13" s="274"/>
      <c r="BC13" s="274"/>
      <c r="BD13" s="274"/>
      <c r="BE13" s="274"/>
      <c r="BF13" s="274"/>
      <c r="BG13" s="274"/>
      <c r="BH13" s="311"/>
      <c r="BI13" s="312"/>
      <c r="BJ13" s="313"/>
      <c r="BK13" s="313"/>
      <c r="BL13" s="313"/>
      <c r="BM13" s="313"/>
      <c r="BN13" s="313"/>
      <c r="BO13" s="313"/>
      <c r="BP13" s="96"/>
    </row>
    <row r="14" spans="1:68" ht="21" customHeight="1">
      <c r="A14" s="310" t="s">
        <v>312</v>
      </c>
      <c r="B14" s="310"/>
      <c r="C14" s="310"/>
      <c r="D14" s="310"/>
      <c r="E14" s="310"/>
      <c r="F14" s="310"/>
      <c r="G14" s="310"/>
      <c r="H14" s="310"/>
      <c r="I14" s="310"/>
      <c r="J14" s="310"/>
      <c r="K14" s="275">
        <v>471</v>
      </c>
      <c r="L14" s="273"/>
      <c r="M14" s="273"/>
      <c r="N14" s="273"/>
      <c r="O14" s="273"/>
      <c r="P14" s="273">
        <v>2</v>
      </c>
      <c r="Q14" s="273"/>
      <c r="R14" s="273"/>
      <c r="S14" s="273"/>
      <c r="T14" s="273">
        <v>388</v>
      </c>
      <c r="U14" s="273"/>
      <c r="V14" s="273"/>
      <c r="W14" s="273"/>
      <c r="X14" s="273"/>
      <c r="Y14" s="273">
        <v>1</v>
      </c>
      <c r="Z14" s="273"/>
      <c r="AA14" s="273"/>
      <c r="AB14" s="273"/>
      <c r="AC14" s="273">
        <v>80</v>
      </c>
      <c r="AD14" s="273"/>
      <c r="AE14" s="273"/>
      <c r="AF14" s="273"/>
      <c r="AG14" s="273"/>
      <c r="AH14" s="16"/>
      <c r="AI14" s="273" t="s">
        <v>212</v>
      </c>
      <c r="AJ14" s="273"/>
      <c r="AK14" s="273"/>
      <c r="AL14" s="273"/>
      <c r="AM14" s="273">
        <v>52</v>
      </c>
      <c r="AN14" s="273"/>
      <c r="AO14" s="273"/>
      <c r="AP14" s="273"/>
      <c r="AQ14" s="273">
        <v>418</v>
      </c>
      <c r="AR14" s="273"/>
      <c r="AS14" s="273"/>
      <c r="AT14" s="273"/>
      <c r="AU14" s="273"/>
      <c r="AV14" s="273"/>
      <c r="AW14" s="273">
        <v>1</v>
      </c>
      <c r="AX14" s="273"/>
      <c r="AY14" s="273"/>
      <c r="AZ14" s="273"/>
      <c r="BA14" s="274">
        <v>97</v>
      </c>
      <c r="BB14" s="274"/>
      <c r="BC14" s="274"/>
      <c r="BD14" s="274"/>
      <c r="BE14" s="274">
        <v>19569</v>
      </c>
      <c r="BF14" s="274"/>
      <c r="BG14" s="274"/>
      <c r="BH14" s="311"/>
      <c r="BI14" s="312" t="s">
        <v>312</v>
      </c>
      <c r="BJ14" s="310"/>
      <c r="BK14" s="310"/>
      <c r="BL14" s="310"/>
      <c r="BM14" s="310"/>
      <c r="BN14" s="310"/>
      <c r="BO14" s="310"/>
      <c r="BP14" s="310"/>
    </row>
    <row r="15" spans="1:68" ht="21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275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16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4"/>
      <c r="BB15" s="274"/>
      <c r="BC15" s="274"/>
      <c r="BD15" s="274"/>
      <c r="BE15" s="274"/>
      <c r="BF15" s="274"/>
      <c r="BG15" s="274"/>
      <c r="BH15" s="311"/>
      <c r="BI15" s="312"/>
      <c r="BJ15" s="313"/>
      <c r="BK15" s="313"/>
      <c r="BL15" s="313"/>
      <c r="BM15" s="313"/>
      <c r="BN15" s="313"/>
      <c r="BO15" s="313"/>
      <c r="BP15" s="96"/>
    </row>
    <row r="16" spans="1:68" ht="21" customHeight="1">
      <c r="A16" s="310" t="s">
        <v>165</v>
      </c>
      <c r="B16" s="310"/>
      <c r="C16" s="310"/>
      <c r="D16" s="310"/>
      <c r="E16" s="310"/>
      <c r="F16" s="310"/>
      <c r="G16" s="310"/>
      <c r="H16" s="310"/>
      <c r="I16" s="310"/>
      <c r="J16" s="310"/>
      <c r="K16" s="275">
        <v>327</v>
      </c>
      <c r="L16" s="273"/>
      <c r="M16" s="273"/>
      <c r="N16" s="273"/>
      <c r="O16" s="273"/>
      <c r="P16" s="273">
        <v>49</v>
      </c>
      <c r="Q16" s="273"/>
      <c r="R16" s="273"/>
      <c r="S16" s="273"/>
      <c r="T16" s="273">
        <v>242</v>
      </c>
      <c r="U16" s="273"/>
      <c r="V16" s="273"/>
      <c r="W16" s="273"/>
      <c r="X16" s="273"/>
      <c r="Y16" s="273">
        <v>10</v>
      </c>
      <c r="Z16" s="273"/>
      <c r="AA16" s="273"/>
      <c r="AB16" s="273"/>
      <c r="AC16" s="273">
        <v>26</v>
      </c>
      <c r="AD16" s="273"/>
      <c r="AE16" s="273"/>
      <c r="AF16" s="273"/>
      <c r="AG16" s="273"/>
      <c r="AH16" s="16"/>
      <c r="AI16" s="273" t="s">
        <v>212</v>
      </c>
      <c r="AJ16" s="273"/>
      <c r="AK16" s="273"/>
      <c r="AL16" s="273"/>
      <c r="AM16" s="273">
        <v>7</v>
      </c>
      <c r="AN16" s="273"/>
      <c r="AO16" s="273"/>
      <c r="AP16" s="273"/>
      <c r="AQ16" s="273">
        <v>320</v>
      </c>
      <c r="AR16" s="273"/>
      <c r="AS16" s="273"/>
      <c r="AT16" s="273"/>
      <c r="AU16" s="273"/>
      <c r="AV16" s="273"/>
      <c r="AW16" s="273" t="s">
        <v>210</v>
      </c>
      <c r="AX16" s="273"/>
      <c r="AY16" s="273"/>
      <c r="AZ16" s="273"/>
      <c r="BA16" s="274">
        <v>1303</v>
      </c>
      <c r="BB16" s="274"/>
      <c r="BC16" s="274"/>
      <c r="BD16" s="274"/>
      <c r="BE16" s="274">
        <v>8619</v>
      </c>
      <c r="BF16" s="274"/>
      <c r="BG16" s="274"/>
      <c r="BH16" s="311"/>
      <c r="BI16" s="312" t="s">
        <v>165</v>
      </c>
      <c r="BJ16" s="310"/>
      <c r="BK16" s="310"/>
      <c r="BL16" s="310"/>
      <c r="BM16" s="310"/>
      <c r="BN16" s="310"/>
      <c r="BO16" s="310"/>
      <c r="BP16" s="310"/>
    </row>
    <row r="17" spans="1:68" ht="21" customHeight="1">
      <c r="A17" s="310" t="s">
        <v>166</v>
      </c>
      <c r="B17" s="310"/>
      <c r="C17" s="310"/>
      <c r="D17" s="310"/>
      <c r="E17" s="310"/>
      <c r="F17" s="310"/>
      <c r="G17" s="310"/>
      <c r="H17" s="310"/>
      <c r="I17" s="310"/>
      <c r="J17" s="310"/>
      <c r="K17" s="275">
        <v>113</v>
      </c>
      <c r="L17" s="273"/>
      <c r="M17" s="273"/>
      <c r="N17" s="273"/>
      <c r="O17" s="273"/>
      <c r="P17" s="273">
        <v>14</v>
      </c>
      <c r="Q17" s="273"/>
      <c r="R17" s="273"/>
      <c r="S17" s="273"/>
      <c r="T17" s="273">
        <v>84</v>
      </c>
      <c r="U17" s="273"/>
      <c r="V17" s="273"/>
      <c r="W17" s="273"/>
      <c r="X17" s="273"/>
      <c r="Y17" s="273">
        <v>5</v>
      </c>
      <c r="Z17" s="273"/>
      <c r="AA17" s="273"/>
      <c r="AB17" s="273"/>
      <c r="AC17" s="273">
        <v>10</v>
      </c>
      <c r="AD17" s="273"/>
      <c r="AE17" s="273"/>
      <c r="AF17" s="273"/>
      <c r="AG17" s="273"/>
      <c r="AH17" s="16"/>
      <c r="AI17" s="273" t="s">
        <v>213</v>
      </c>
      <c r="AJ17" s="273"/>
      <c r="AK17" s="273"/>
      <c r="AL17" s="273"/>
      <c r="AM17" s="273">
        <v>35</v>
      </c>
      <c r="AN17" s="273"/>
      <c r="AO17" s="273"/>
      <c r="AP17" s="273"/>
      <c r="AQ17" s="273">
        <v>78</v>
      </c>
      <c r="AR17" s="273"/>
      <c r="AS17" s="273"/>
      <c r="AT17" s="273"/>
      <c r="AU17" s="273"/>
      <c r="AV17" s="273"/>
      <c r="AW17" s="273" t="s">
        <v>213</v>
      </c>
      <c r="AX17" s="273"/>
      <c r="AY17" s="273"/>
      <c r="AZ17" s="273"/>
      <c r="BA17" s="274">
        <v>505</v>
      </c>
      <c r="BB17" s="274"/>
      <c r="BC17" s="274"/>
      <c r="BD17" s="274"/>
      <c r="BE17" s="274">
        <v>4000</v>
      </c>
      <c r="BF17" s="274"/>
      <c r="BG17" s="274"/>
      <c r="BH17" s="311"/>
      <c r="BI17" s="312" t="s">
        <v>166</v>
      </c>
      <c r="BJ17" s="310"/>
      <c r="BK17" s="310"/>
      <c r="BL17" s="310"/>
      <c r="BM17" s="310"/>
      <c r="BN17" s="310"/>
      <c r="BO17" s="310"/>
      <c r="BP17" s="310"/>
    </row>
    <row r="18" spans="1:68" ht="21" customHeight="1">
      <c r="A18" s="310" t="s">
        <v>167</v>
      </c>
      <c r="B18" s="310"/>
      <c r="C18" s="310"/>
      <c r="D18" s="310"/>
      <c r="E18" s="310"/>
      <c r="F18" s="310"/>
      <c r="G18" s="310"/>
      <c r="H18" s="310"/>
      <c r="I18" s="310"/>
      <c r="J18" s="310"/>
      <c r="K18" s="275">
        <v>106</v>
      </c>
      <c r="L18" s="273"/>
      <c r="M18" s="273"/>
      <c r="N18" s="273"/>
      <c r="O18" s="273"/>
      <c r="P18" s="273">
        <v>13</v>
      </c>
      <c r="Q18" s="273"/>
      <c r="R18" s="273"/>
      <c r="S18" s="273"/>
      <c r="T18" s="273">
        <v>52</v>
      </c>
      <c r="U18" s="273"/>
      <c r="V18" s="273"/>
      <c r="W18" s="273"/>
      <c r="X18" s="273"/>
      <c r="Y18" s="273">
        <v>18</v>
      </c>
      <c r="Z18" s="273"/>
      <c r="AA18" s="273"/>
      <c r="AB18" s="273"/>
      <c r="AC18" s="273">
        <v>23</v>
      </c>
      <c r="AD18" s="273"/>
      <c r="AE18" s="273"/>
      <c r="AF18" s="273"/>
      <c r="AG18" s="273"/>
      <c r="AH18" s="16"/>
      <c r="AI18" s="273" t="s">
        <v>212</v>
      </c>
      <c r="AJ18" s="273"/>
      <c r="AK18" s="273"/>
      <c r="AL18" s="273"/>
      <c r="AM18" s="273">
        <v>2</v>
      </c>
      <c r="AN18" s="273"/>
      <c r="AO18" s="273"/>
      <c r="AP18" s="273"/>
      <c r="AQ18" s="273">
        <v>82</v>
      </c>
      <c r="AR18" s="273"/>
      <c r="AS18" s="273"/>
      <c r="AT18" s="273"/>
      <c r="AU18" s="273"/>
      <c r="AV18" s="273"/>
      <c r="AW18" s="273">
        <v>22</v>
      </c>
      <c r="AX18" s="273"/>
      <c r="AY18" s="273"/>
      <c r="AZ18" s="273"/>
      <c r="BA18" s="274">
        <v>1500</v>
      </c>
      <c r="BB18" s="274"/>
      <c r="BC18" s="274"/>
      <c r="BD18" s="274"/>
      <c r="BE18" s="274">
        <v>2407</v>
      </c>
      <c r="BF18" s="274"/>
      <c r="BG18" s="274"/>
      <c r="BH18" s="311"/>
      <c r="BI18" s="312" t="s">
        <v>167</v>
      </c>
      <c r="BJ18" s="310"/>
      <c r="BK18" s="310"/>
      <c r="BL18" s="310"/>
      <c r="BM18" s="310"/>
      <c r="BN18" s="310"/>
      <c r="BO18" s="310"/>
      <c r="BP18" s="310"/>
    </row>
    <row r="19" spans="1:68" ht="21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275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16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4"/>
      <c r="BB19" s="274"/>
      <c r="BC19" s="274"/>
      <c r="BD19" s="274"/>
      <c r="BE19" s="274"/>
      <c r="BF19" s="274"/>
      <c r="BG19" s="274"/>
      <c r="BH19" s="311"/>
      <c r="BI19" s="312"/>
      <c r="BJ19" s="313"/>
      <c r="BK19" s="313"/>
      <c r="BL19" s="313"/>
      <c r="BM19" s="313"/>
      <c r="BN19" s="313"/>
      <c r="BO19" s="313"/>
      <c r="BP19" s="96"/>
    </row>
    <row r="20" spans="1:68" ht="21" customHeight="1">
      <c r="A20" s="310" t="s">
        <v>168</v>
      </c>
      <c r="B20" s="310"/>
      <c r="C20" s="310"/>
      <c r="D20" s="310"/>
      <c r="E20" s="310"/>
      <c r="F20" s="310"/>
      <c r="G20" s="310"/>
      <c r="H20" s="310"/>
      <c r="I20" s="310"/>
      <c r="J20" s="310"/>
      <c r="K20" s="275">
        <v>108</v>
      </c>
      <c r="L20" s="273"/>
      <c r="M20" s="273"/>
      <c r="N20" s="273"/>
      <c r="O20" s="273"/>
      <c r="P20" s="273">
        <v>54</v>
      </c>
      <c r="Q20" s="273"/>
      <c r="R20" s="273"/>
      <c r="S20" s="273"/>
      <c r="T20" s="273">
        <v>22</v>
      </c>
      <c r="U20" s="273"/>
      <c r="V20" s="273"/>
      <c r="W20" s="273"/>
      <c r="X20" s="273"/>
      <c r="Y20" s="273">
        <v>10</v>
      </c>
      <c r="Z20" s="273"/>
      <c r="AA20" s="273"/>
      <c r="AB20" s="273"/>
      <c r="AC20" s="273">
        <v>22</v>
      </c>
      <c r="AD20" s="273"/>
      <c r="AE20" s="273"/>
      <c r="AF20" s="273"/>
      <c r="AG20" s="273"/>
      <c r="AH20" s="16"/>
      <c r="AI20" s="273" t="s">
        <v>212</v>
      </c>
      <c r="AJ20" s="273"/>
      <c r="AK20" s="273"/>
      <c r="AL20" s="273"/>
      <c r="AM20" s="273">
        <v>9</v>
      </c>
      <c r="AN20" s="273"/>
      <c r="AO20" s="273"/>
      <c r="AP20" s="273"/>
      <c r="AQ20" s="273">
        <v>37</v>
      </c>
      <c r="AR20" s="273"/>
      <c r="AS20" s="273"/>
      <c r="AT20" s="273"/>
      <c r="AU20" s="273"/>
      <c r="AV20" s="273"/>
      <c r="AW20" s="273">
        <v>62</v>
      </c>
      <c r="AX20" s="273"/>
      <c r="AY20" s="273"/>
      <c r="AZ20" s="273"/>
      <c r="BA20" s="274">
        <v>3386</v>
      </c>
      <c r="BB20" s="274"/>
      <c r="BC20" s="274"/>
      <c r="BD20" s="274"/>
      <c r="BE20" s="274">
        <v>982</v>
      </c>
      <c r="BF20" s="274"/>
      <c r="BG20" s="274"/>
      <c r="BH20" s="311"/>
      <c r="BI20" s="312" t="s">
        <v>168</v>
      </c>
      <c r="BJ20" s="310"/>
      <c r="BK20" s="310"/>
      <c r="BL20" s="310"/>
      <c r="BM20" s="310"/>
      <c r="BN20" s="310"/>
      <c r="BO20" s="310"/>
      <c r="BP20" s="310"/>
    </row>
    <row r="21" spans="1:68" ht="21" customHeight="1">
      <c r="A21" s="310" t="s">
        <v>169</v>
      </c>
      <c r="B21" s="310"/>
      <c r="C21" s="310"/>
      <c r="D21" s="310"/>
      <c r="E21" s="310"/>
      <c r="F21" s="310"/>
      <c r="G21" s="310"/>
      <c r="H21" s="310"/>
      <c r="I21" s="310"/>
      <c r="J21" s="310"/>
      <c r="K21" s="275">
        <v>273</v>
      </c>
      <c r="L21" s="273"/>
      <c r="M21" s="273"/>
      <c r="N21" s="273"/>
      <c r="O21" s="273"/>
      <c r="P21" s="273">
        <v>102</v>
      </c>
      <c r="Q21" s="273"/>
      <c r="R21" s="273"/>
      <c r="S21" s="273"/>
      <c r="T21" s="273">
        <v>108</v>
      </c>
      <c r="U21" s="273"/>
      <c r="V21" s="273"/>
      <c r="W21" s="273"/>
      <c r="X21" s="273"/>
      <c r="Y21" s="273">
        <v>19</v>
      </c>
      <c r="Z21" s="273"/>
      <c r="AA21" s="273"/>
      <c r="AB21" s="273"/>
      <c r="AC21" s="273">
        <v>44</v>
      </c>
      <c r="AD21" s="273"/>
      <c r="AE21" s="273"/>
      <c r="AF21" s="273"/>
      <c r="AG21" s="273"/>
      <c r="AH21" s="16"/>
      <c r="AI21" s="273">
        <v>1</v>
      </c>
      <c r="AJ21" s="273"/>
      <c r="AK21" s="273"/>
      <c r="AL21" s="273"/>
      <c r="AM21" s="273">
        <v>27</v>
      </c>
      <c r="AN21" s="273"/>
      <c r="AO21" s="273"/>
      <c r="AP21" s="273"/>
      <c r="AQ21" s="273">
        <v>139</v>
      </c>
      <c r="AR21" s="273"/>
      <c r="AS21" s="273"/>
      <c r="AT21" s="273"/>
      <c r="AU21" s="273"/>
      <c r="AV21" s="273"/>
      <c r="AW21" s="273">
        <v>106</v>
      </c>
      <c r="AX21" s="273"/>
      <c r="AY21" s="273"/>
      <c r="AZ21" s="273"/>
      <c r="BA21" s="274">
        <v>6018</v>
      </c>
      <c r="BB21" s="274"/>
      <c r="BC21" s="274"/>
      <c r="BD21" s="274"/>
      <c r="BE21" s="274">
        <v>4827</v>
      </c>
      <c r="BF21" s="274"/>
      <c r="BG21" s="274"/>
      <c r="BH21" s="311"/>
      <c r="BI21" s="312" t="s">
        <v>169</v>
      </c>
      <c r="BJ21" s="310"/>
      <c r="BK21" s="310"/>
      <c r="BL21" s="310"/>
      <c r="BM21" s="310"/>
      <c r="BN21" s="310"/>
      <c r="BO21" s="310"/>
      <c r="BP21" s="310"/>
    </row>
    <row r="22" spans="1:68" ht="21" customHeight="1">
      <c r="A22" s="310" t="s">
        <v>170</v>
      </c>
      <c r="B22" s="310"/>
      <c r="C22" s="310"/>
      <c r="D22" s="310"/>
      <c r="E22" s="310"/>
      <c r="F22" s="310"/>
      <c r="G22" s="310"/>
      <c r="H22" s="310"/>
      <c r="I22" s="310"/>
      <c r="J22" s="310"/>
      <c r="K22" s="275">
        <f>SUM(P22:AG22)</f>
        <v>132</v>
      </c>
      <c r="L22" s="273"/>
      <c r="M22" s="273"/>
      <c r="N22" s="273"/>
      <c r="O22" s="273"/>
      <c r="P22" s="273">
        <v>66</v>
      </c>
      <c r="Q22" s="273"/>
      <c r="R22" s="273"/>
      <c r="S22" s="273"/>
      <c r="T22" s="273">
        <v>35</v>
      </c>
      <c r="U22" s="273"/>
      <c r="V22" s="273"/>
      <c r="W22" s="273"/>
      <c r="X22" s="273"/>
      <c r="Y22" s="273">
        <v>11</v>
      </c>
      <c r="Z22" s="273"/>
      <c r="AA22" s="273"/>
      <c r="AB22" s="273"/>
      <c r="AC22" s="273">
        <v>20</v>
      </c>
      <c r="AD22" s="273"/>
      <c r="AE22" s="273"/>
      <c r="AF22" s="273"/>
      <c r="AG22" s="273"/>
      <c r="AH22" s="16"/>
      <c r="AI22" s="273" t="s">
        <v>212</v>
      </c>
      <c r="AJ22" s="273"/>
      <c r="AK22" s="273"/>
      <c r="AL22" s="273"/>
      <c r="AM22" s="273">
        <v>7</v>
      </c>
      <c r="AN22" s="273"/>
      <c r="AO22" s="273"/>
      <c r="AP22" s="273"/>
      <c r="AQ22" s="273">
        <v>48</v>
      </c>
      <c r="AR22" s="273"/>
      <c r="AS22" s="273"/>
      <c r="AT22" s="273"/>
      <c r="AU22" s="273"/>
      <c r="AV22" s="273"/>
      <c r="AW22" s="273">
        <v>77</v>
      </c>
      <c r="AX22" s="273"/>
      <c r="AY22" s="273"/>
      <c r="AZ22" s="273"/>
      <c r="BA22" s="274">
        <v>4208</v>
      </c>
      <c r="BB22" s="274"/>
      <c r="BC22" s="274"/>
      <c r="BD22" s="274"/>
      <c r="BE22" s="274">
        <v>2344</v>
      </c>
      <c r="BF22" s="274"/>
      <c r="BG22" s="274"/>
      <c r="BH22" s="311"/>
      <c r="BI22" s="312" t="s">
        <v>170</v>
      </c>
      <c r="BJ22" s="310"/>
      <c r="BK22" s="310"/>
      <c r="BL22" s="310"/>
      <c r="BM22" s="310"/>
      <c r="BN22" s="310"/>
      <c r="BO22" s="310"/>
      <c r="BP22" s="310"/>
    </row>
    <row r="23" spans="1:68" ht="21" customHeight="1">
      <c r="A23" s="310" t="s">
        <v>171</v>
      </c>
      <c r="B23" s="310"/>
      <c r="C23" s="310"/>
      <c r="D23" s="310"/>
      <c r="E23" s="310"/>
      <c r="F23" s="310"/>
      <c r="G23" s="310"/>
      <c r="H23" s="310"/>
      <c r="I23" s="310"/>
      <c r="J23" s="310"/>
      <c r="K23" s="275">
        <f>SUM(P23:AG23)</f>
        <v>3</v>
      </c>
      <c r="L23" s="273"/>
      <c r="M23" s="273"/>
      <c r="N23" s="273"/>
      <c r="O23" s="273"/>
      <c r="P23" s="273" t="s">
        <v>211</v>
      </c>
      <c r="Q23" s="273"/>
      <c r="R23" s="273"/>
      <c r="S23" s="273"/>
      <c r="T23" s="273">
        <v>1</v>
      </c>
      <c r="U23" s="273"/>
      <c r="V23" s="273"/>
      <c r="W23" s="273"/>
      <c r="X23" s="273"/>
      <c r="Y23" s="273" t="s">
        <v>212</v>
      </c>
      <c r="Z23" s="273"/>
      <c r="AA23" s="273"/>
      <c r="AB23" s="273"/>
      <c r="AC23" s="273">
        <v>2</v>
      </c>
      <c r="AD23" s="273"/>
      <c r="AE23" s="273"/>
      <c r="AF23" s="273"/>
      <c r="AG23" s="273"/>
      <c r="AH23" s="16"/>
      <c r="AI23" s="273" t="s">
        <v>210</v>
      </c>
      <c r="AJ23" s="273"/>
      <c r="AK23" s="273"/>
      <c r="AL23" s="273"/>
      <c r="AM23" s="273">
        <v>1</v>
      </c>
      <c r="AN23" s="273"/>
      <c r="AO23" s="273"/>
      <c r="AP23" s="273"/>
      <c r="AQ23" s="273">
        <v>2</v>
      </c>
      <c r="AR23" s="273"/>
      <c r="AS23" s="273"/>
      <c r="AT23" s="273"/>
      <c r="AU23" s="273"/>
      <c r="AV23" s="273"/>
      <c r="AW23" s="273" t="s">
        <v>210</v>
      </c>
      <c r="AX23" s="273"/>
      <c r="AY23" s="273"/>
      <c r="AZ23" s="273"/>
      <c r="BA23" s="274" t="s">
        <v>214</v>
      </c>
      <c r="BB23" s="274"/>
      <c r="BC23" s="274"/>
      <c r="BD23" s="274"/>
      <c r="BE23" s="274">
        <v>469</v>
      </c>
      <c r="BF23" s="274"/>
      <c r="BG23" s="274"/>
      <c r="BH23" s="311"/>
      <c r="BI23" s="312" t="s">
        <v>171</v>
      </c>
      <c r="BJ23" s="310"/>
      <c r="BK23" s="310"/>
      <c r="BL23" s="310"/>
      <c r="BM23" s="310"/>
      <c r="BN23" s="310"/>
      <c r="BO23" s="310"/>
      <c r="BP23" s="310"/>
    </row>
    <row r="24" spans="1:68" ht="21" customHeight="1">
      <c r="A24" s="310" t="s">
        <v>172</v>
      </c>
      <c r="B24" s="310"/>
      <c r="C24" s="310"/>
      <c r="D24" s="310"/>
      <c r="E24" s="310"/>
      <c r="F24" s="310"/>
      <c r="G24" s="310"/>
      <c r="H24" s="310"/>
      <c r="I24" s="310"/>
      <c r="J24" s="314"/>
      <c r="K24" s="275">
        <f>SUM(P24:AG24)</f>
        <v>4</v>
      </c>
      <c r="L24" s="273"/>
      <c r="M24" s="273"/>
      <c r="N24" s="273"/>
      <c r="O24" s="273"/>
      <c r="P24" s="273" t="s">
        <v>210</v>
      </c>
      <c r="Q24" s="273"/>
      <c r="R24" s="273"/>
      <c r="S24" s="273"/>
      <c r="T24" s="273">
        <v>2</v>
      </c>
      <c r="U24" s="273"/>
      <c r="V24" s="273"/>
      <c r="W24" s="273"/>
      <c r="X24" s="273"/>
      <c r="Y24" s="273" t="s">
        <v>210</v>
      </c>
      <c r="Z24" s="273"/>
      <c r="AA24" s="273"/>
      <c r="AB24" s="273"/>
      <c r="AC24" s="273">
        <v>2</v>
      </c>
      <c r="AD24" s="273"/>
      <c r="AE24" s="273"/>
      <c r="AF24" s="273"/>
      <c r="AG24" s="273"/>
      <c r="AH24" s="16"/>
      <c r="AI24" s="273" t="s">
        <v>210</v>
      </c>
      <c r="AJ24" s="273"/>
      <c r="AK24" s="273"/>
      <c r="AL24" s="273"/>
      <c r="AM24" s="273">
        <v>3</v>
      </c>
      <c r="AN24" s="273"/>
      <c r="AO24" s="273"/>
      <c r="AP24" s="273"/>
      <c r="AQ24" s="273">
        <v>1</v>
      </c>
      <c r="AR24" s="273"/>
      <c r="AS24" s="273"/>
      <c r="AT24" s="273"/>
      <c r="AU24" s="273"/>
      <c r="AV24" s="273"/>
      <c r="AW24" s="273" t="s">
        <v>210</v>
      </c>
      <c r="AX24" s="273"/>
      <c r="AY24" s="273"/>
      <c r="AZ24" s="273"/>
      <c r="BA24" s="274" t="s">
        <v>210</v>
      </c>
      <c r="BB24" s="274"/>
      <c r="BC24" s="274"/>
      <c r="BD24" s="274"/>
      <c r="BE24" s="274">
        <v>449</v>
      </c>
      <c r="BF24" s="274"/>
      <c r="BG24" s="274"/>
      <c r="BH24" s="311"/>
      <c r="BI24" s="312" t="s">
        <v>172</v>
      </c>
      <c r="BJ24" s="310"/>
      <c r="BK24" s="310"/>
      <c r="BL24" s="310"/>
      <c r="BM24" s="310"/>
      <c r="BN24" s="310"/>
      <c r="BO24" s="310"/>
      <c r="BP24" s="310"/>
    </row>
    <row r="25" spans="1:68" s="3" customFormat="1" ht="21" customHeight="1" thickBot="1">
      <c r="A25" s="315"/>
      <c r="B25" s="315"/>
      <c r="C25" s="315"/>
      <c r="D25" s="315"/>
      <c r="E25" s="315"/>
      <c r="F25" s="315"/>
      <c r="G25" s="315"/>
      <c r="H25" s="315"/>
      <c r="I25" s="315"/>
      <c r="J25" s="316"/>
      <c r="K25" s="317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16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9"/>
      <c r="BB25" s="319"/>
      <c r="BC25" s="319"/>
      <c r="BD25" s="319"/>
      <c r="BE25" s="319"/>
      <c r="BF25" s="319"/>
      <c r="BG25" s="319"/>
      <c r="BH25" s="320"/>
      <c r="BI25" s="321"/>
      <c r="BJ25" s="315"/>
      <c r="BK25" s="315"/>
      <c r="BL25" s="315"/>
      <c r="BM25" s="315"/>
      <c r="BN25" s="315"/>
      <c r="BO25" s="315"/>
      <c r="BP25" s="315"/>
    </row>
    <row r="26" spans="1:68" ht="18.75" customHeight="1">
      <c r="A26" s="47" t="s">
        <v>311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E26" s="36"/>
      <c r="BF26" s="36"/>
      <c r="BG26" s="36"/>
      <c r="BH26" s="36"/>
      <c r="BJ26" s="97"/>
      <c r="BK26" s="97"/>
      <c r="BM26" s="98"/>
      <c r="BN26" s="98"/>
      <c r="BO26" s="98"/>
      <c r="BP26" s="36" t="s">
        <v>150</v>
      </c>
    </row>
    <row r="27" spans="1:67" ht="19.5" customHeight="1">
      <c r="A27" s="47" t="s">
        <v>227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BH27" s="99"/>
      <c r="BJ27" s="97"/>
      <c r="BK27" s="97"/>
      <c r="BL27" s="87"/>
      <c r="BM27" s="87"/>
      <c r="BN27" s="87"/>
      <c r="BO27" s="87"/>
    </row>
    <row r="28" ht="21" customHeight="1">
      <c r="BQ28" s="3"/>
    </row>
    <row r="29" spans="1:71" ht="21" customHeight="1">
      <c r="A29" s="129" t="s">
        <v>201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7"/>
      <c r="AI29" s="18" t="s">
        <v>182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4"/>
      <c r="BR29" s="3"/>
      <c r="BS29" s="3"/>
    </row>
    <row r="30" spans="1:70" ht="21" customHeight="1" thickBot="1">
      <c r="A30" s="185" t="s">
        <v>20</v>
      </c>
      <c r="B30" s="185"/>
      <c r="C30" s="185"/>
      <c r="D30" s="185"/>
      <c r="E30" s="185"/>
      <c r="F30" s="185"/>
      <c r="G30" s="185"/>
      <c r="H30" s="185"/>
      <c r="I30" s="185"/>
      <c r="BP30" s="14"/>
      <c r="BQ30" s="3"/>
      <c r="BR30" s="14"/>
    </row>
    <row r="31" spans="1:72" ht="21" customHeight="1">
      <c r="A31" s="247" t="s">
        <v>21</v>
      </c>
      <c r="B31" s="247"/>
      <c r="C31" s="247"/>
      <c r="D31" s="247"/>
      <c r="E31" s="223"/>
      <c r="F31" s="286" t="s">
        <v>22</v>
      </c>
      <c r="G31" s="247"/>
      <c r="H31" s="247"/>
      <c r="I31" s="223"/>
      <c r="J31" s="286" t="s">
        <v>23</v>
      </c>
      <c r="K31" s="247"/>
      <c r="L31" s="247"/>
      <c r="M31" s="223"/>
      <c r="N31" s="286" t="s">
        <v>24</v>
      </c>
      <c r="O31" s="247"/>
      <c r="P31" s="247"/>
      <c r="Q31" s="223"/>
      <c r="R31" s="286" t="s">
        <v>25</v>
      </c>
      <c r="S31" s="247"/>
      <c r="T31" s="247"/>
      <c r="U31" s="223"/>
      <c r="V31" s="286" t="s">
        <v>26</v>
      </c>
      <c r="W31" s="247"/>
      <c r="X31" s="247"/>
      <c r="Y31" s="223"/>
      <c r="Z31" s="286" t="s">
        <v>27</v>
      </c>
      <c r="AA31" s="247"/>
      <c r="AB31" s="247"/>
      <c r="AC31" s="247"/>
      <c r="AD31" s="286" t="s">
        <v>28</v>
      </c>
      <c r="AE31" s="247"/>
      <c r="AF31" s="247"/>
      <c r="AG31" s="247"/>
      <c r="AH31" s="3"/>
      <c r="AI31" s="247" t="s">
        <v>29</v>
      </c>
      <c r="AJ31" s="247"/>
      <c r="AK31" s="247"/>
      <c r="AL31" s="223"/>
      <c r="AM31" s="286" t="s">
        <v>30</v>
      </c>
      <c r="AN31" s="247"/>
      <c r="AO31" s="247"/>
      <c r="AP31" s="223"/>
      <c r="AQ31" s="325" t="s">
        <v>228</v>
      </c>
      <c r="AR31" s="263"/>
      <c r="AS31" s="263"/>
      <c r="AT31" s="263"/>
      <c r="AU31" s="326"/>
      <c r="AV31" s="286" t="s">
        <v>31</v>
      </c>
      <c r="AW31" s="247"/>
      <c r="AX31" s="247"/>
      <c r="AY31" s="223"/>
      <c r="AZ31" s="286" t="s">
        <v>32</v>
      </c>
      <c r="BA31" s="247"/>
      <c r="BB31" s="247"/>
      <c r="BC31" s="223"/>
      <c r="BD31" s="286" t="s">
        <v>63</v>
      </c>
      <c r="BE31" s="247"/>
      <c r="BF31" s="247"/>
      <c r="BG31" s="223"/>
      <c r="BH31" s="286" t="s">
        <v>229</v>
      </c>
      <c r="BI31" s="247"/>
      <c r="BJ31" s="247"/>
      <c r="BK31" s="247"/>
      <c r="BL31" s="223"/>
      <c r="BM31" s="286" t="s">
        <v>21</v>
      </c>
      <c r="BN31" s="322"/>
      <c r="BO31" s="322"/>
      <c r="BP31" s="322"/>
      <c r="BQ31" s="3"/>
      <c r="BR31" s="3"/>
      <c r="BS31" s="3"/>
      <c r="BT31" s="3"/>
    </row>
    <row r="32" spans="1:68" ht="21" customHeight="1">
      <c r="A32" s="288"/>
      <c r="B32" s="288"/>
      <c r="C32" s="288"/>
      <c r="D32" s="288"/>
      <c r="E32" s="289"/>
      <c r="F32" s="287"/>
      <c r="G32" s="288"/>
      <c r="H32" s="288"/>
      <c r="I32" s="289"/>
      <c r="J32" s="287"/>
      <c r="K32" s="288"/>
      <c r="L32" s="288"/>
      <c r="M32" s="289"/>
      <c r="N32" s="287"/>
      <c r="O32" s="288"/>
      <c r="P32" s="288"/>
      <c r="Q32" s="289"/>
      <c r="R32" s="287"/>
      <c r="S32" s="288"/>
      <c r="T32" s="288"/>
      <c r="U32" s="289"/>
      <c r="V32" s="287"/>
      <c r="W32" s="288"/>
      <c r="X32" s="288"/>
      <c r="Y32" s="289"/>
      <c r="Z32" s="287"/>
      <c r="AA32" s="288"/>
      <c r="AB32" s="288"/>
      <c r="AC32" s="288"/>
      <c r="AD32" s="287"/>
      <c r="AE32" s="288"/>
      <c r="AF32" s="288"/>
      <c r="AG32" s="288"/>
      <c r="AH32" s="16"/>
      <c r="AI32" s="288"/>
      <c r="AJ32" s="288"/>
      <c r="AK32" s="288"/>
      <c r="AL32" s="289"/>
      <c r="AM32" s="287"/>
      <c r="AN32" s="288"/>
      <c r="AO32" s="288"/>
      <c r="AP32" s="289"/>
      <c r="AQ32" s="327"/>
      <c r="AR32" s="328"/>
      <c r="AS32" s="328"/>
      <c r="AT32" s="328"/>
      <c r="AU32" s="329"/>
      <c r="AV32" s="287"/>
      <c r="AW32" s="288"/>
      <c r="AX32" s="288"/>
      <c r="AY32" s="289"/>
      <c r="AZ32" s="287"/>
      <c r="BA32" s="288"/>
      <c r="BB32" s="288"/>
      <c r="BC32" s="289"/>
      <c r="BD32" s="287"/>
      <c r="BE32" s="288"/>
      <c r="BF32" s="288"/>
      <c r="BG32" s="289"/>
      <c r="BH32" s="287"/>
      <c r="BI32" s="288"/>
      <c r="BJ32" s="288"/>
      <c r="BK32" s="288"/>
      <c r="BL32" s="289"/>
      <c r="BM32" s="323"/>
      <c r="BN32" s="324"/>
      <c r="BO32" s="324"/>
      <c r="BP32" s="324"/>
    </row>
    <row r="33" spans="1:65" ht="21" customHeight="1">
      <c r="A33" s="239"/>
      <c r="B33" s="239"/>
      <c r="C33" s="1"/>
      <c r="D33" s="2"/>
      <c r="E33" s="2"/>
      <c r="F33" s="143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6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290"/>
      <c r="BE33" s="290"/>
      <c r="BF33" s="290"/>
      <c r="BG33" s="290"/>
      <c r="BH33" s="290"/>
      <c r="BI33" s="290"/>
      <c r="BJ33" s="290"/>
      <c r="BK33" s="290"/>
      <c r="BL33" s="291"/>
      <c r="BM33" s="3"/>
    </row>
    <row r="34" spans="1:68" ht="21" customHeight="1">
      <c r="A34" s="261" t="s">
        <v>33</v>
      </c>
      <c r="B34" s="261"/>
      <c r="C34" s="1" t="s">
        <v>230</v>
      </c>
      <c r="D34" s="2" t="s">
        <v>231</v>
      </c>
      <c r="E34" s="2" t="s">
        <v>34</v>
      </c>
      <c r="F34" s="149">
        <v>922303</v>
      </c>
      <c r="G34" s="111"/>
      <c r="H34" s="111"/>
      <c r="I34" s="111"/>
      <c r="J34" s="111">
        <v>87935</v>
      </c>
      <c r="K34" s="111"/>
      <c r="L34" s="111"/>
      <c r="M34" s="111"/>
      <c r="N34" s="111">
        <v>32829</v>
      </c>
      <c r="O34" s="111"/>
      <c r="P34" s="111"/>
      <c r="Q34" s="111"/>
      <c r="R34" s="111">
        <v>138020</v>
      </c>
      <c r="S34" s="111"/>
      <c r="T34" s="111"/>
      <c r="U34" s="111"/>
      <c r="V34" s="111">
        <v>61657</v>
      </c>
      <c r="W34" s="111"/>
      <c r="X34" s="111"/>
      <c r="Y34" s="111"/>
      <c r="Z34" s="111">
        <v>41200</v>
      </c>
      <c r="AA34" s="111"/>
      <c r="AB34" s="111"/>
      <c r="AC34" s="111"/>
      <c r="AD34" s="111">
        <v>26765</v>
      </c>
      <c r="AE34" s="111"/>
      <c r="AF34" s="111"/>
      <c r="AG34" s="111"/>
      <c r="AH34" s="16"/>
      <c r="AI34" s="111">
        <v>30110</v>
      </c>
      <c r="AJ34" s="111"/>
      <c r="AK34" s="111"/>
      <c r="AL34" s="111"/>
      <c r="AM34" s="111">
        <v>94087</v>
      </c>
      <c r="AN34" s="111"/>
      <c r="AO34" s="111"/>
      <c r="AP34" s="111"/>
      <c r="AQ34" s="111">
        <v>31051</v>
      </c>
      <c r="AR34" s="111"/>
      <c r="AS34" s="111"/>
      <c r="AT34" s="111"/>
      <c r="AU34" s="111"/>
      <c r="AV34" s="111">
        <v>97427</v>
      </c>
      <c r="AW34" s="111"/>
      <c r="AX34" s="111"/>
      <c r="AY34" s="111"/>
      <c r="AZ34" s="111">
        <v>42438</v>
      </c>
      <c r="BA34" s="111"/>
      <c r="BB34" s="111"/>
      <c r="BC34" s="111"/>
      <c r="BD34" s="111">
        <v>82047</v>
      </c>
      <c r="BE34" s="111"/>
      <c r="BF34" s="111"/>
      <c r="BG34" s="111"/>
      <c r="BH34" s="111">
        <v>156737</v>
      </c>
      <c r="BI34" s="111"/>
      <c r="BJ34" s="111"/>
      <c r="BK34" s="111"/>
      <c r="BL34" s="194"/>
      <c r="BM34" s="103"/>
      <c r="BN34" s="1" t="s">
        <v>230</v>
      </c>
      <c r="BO34" s="2" t="s">
        <v>37</v>
      </c>
      <c r="BP34" s="2" t="s">
        <v>34</v>
      </c>
    </row>
    <row r="35" spans="1:64" ht="21" customHeight="1">
      <c r="A35" s="261"/>
      <c r="B35" s="261"/>
      <c r="E35" s="5"/>
      <c r="F35" s="270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0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48"/>
      <c r="BI35" s="284"/>
      <c r="BJ35" s="284"/>
      <c r="BK35" s="284"/>
      <c r="BL35" s="281"/>
    </row>
    <row r="36" spans="1:68" ht="21" customHeight="1">
      <c r="A36" s="261"/>
      <c r="B36" s="261"/>
      <c r="C36" s="1" t="s">
        <v>230</v>
      </c>
      <c r="D36" s="2" t="s">
        <v>232</v>
      </c>
      <c r="E36" s="2"/>
      <c r="F36" s="149">
        <v>871034</v>
      </c>
      <c r="G36" s="111"/>
      <c r="H36" s="111"/>
      <c r="I36" s="111"/>
      <c r="J36" s="111">
        <v>88407</v>
      </c>
      <c r="K36" s="111"/>
      <c r="L36" s="111"/>
      <c r="M36" s="111"/>
      <c r="N36" s="111">
        <v>27129</v>
      </c>
      <c r="O36" s="111"/>
      <c r="P36" s="111"/>
      <c r="Q36" s="111"/>
      <c r="R36" s="111">
        <v>137035</v>
      </c>
      <c r="S36" s="111"/>
      <c r="T36" s="111"/>
      <c r="U36" s="111"/>
      <c r="V36" s="111">
        <v>61284</v>
      </c>
      <c r="W36" s="111"/>
      <c r="X36" s="111"/>
      <c r="Y36" s="111"/>
      <c r="Z36" s="111">
        <v>37434</v>
      </c>
      <c r="AA36" s="111"/>
      <c r="AB36" s="111"/>
      <c r="AC36" s="111"/>
      <c r="AD36" s="111">
        <v>25677</v>
      </c>
      <c r="AE36" s="111"/>
      <c r="AF36" s="111"/>
      <c r="AG36" s="111"/>
      <c r="AH36" s="16"/>
      <c r="AI36" s="111">
        <v>34831</v>
      </c>
      <c r="AJ36" s="111"/>
      <c r="AK36" s="111"/>
      <c r="AL36" s="111"/>
      <c r="AM36" s="111">
        <v>84993</v>
      </c>
      <c r="AN36" s="111"/>
      <c r="AO36" s="111"/>
      <c r="AP36" s="111"/>
      <c r="AQ36" s="111">
        <v>28208</v>
      </c>
      <c r="AR36" s="111"/>
      <c r="AS36" s="111"/>
      <c r="AT36" s="111"/>
      <c r="AU36" s="111"/>
      <c r="AV36" s="111">
        <v>73548</v>
      </c>
      <c r="AW36" s="111"/>
      <c r="AX36" s="111"/>
      <c r="AY36" s="111"/>
      <c r="AZ36" s="111">
        <v>40496</v>
      </c>
      <c r="BA36" s="111"/>
      <c r="BB36" s="111"/>
      <c r="BC36" s="111"/>
      <c r="BD36" s="111">
        <v>74111</v>
      </c>
      <c r="BE36" s="111"/>
      <c r="BF36" s="111"/>
      <c r="BG36" s="111"/>
      <c r="BH36" s="111">
        <v>157881</v>
      </c>
      <c r="BI36" s="111"/>
      <c r="BJ36" s="111"/>
      <c r="BK36" s="111"/>
      <c r="BL36" s="111"/>
      <c r="BM36" s="103"/>
      <c r="BN36" s="1" t="s">
        <v>230</v>
      </c>
      <c r="BO36" s="2" t="s">
        <v>38</v>
      </c>
      <c r="BP36" s="2"/>
    </row>
    <row r="37" spans="1:64" ht="21" customHeight="1">
      <c r="A37" s="261"/>
      <c r="B37" s="261"/>
      <c r="E37" s="5"/>
      <c r="F37" s="270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16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48"/>
      <c r="BI37" s="284"/>
      <c r="BJ37" s="284"/>
      <c r="BK37" s="284"/>
      <c r="BL37" s="281"/>
    </row>
    <row r="38" spans="1:68" ht="21" customHeight="1">
      <c r="A38" s="261"/>
      <c r="B38" s="261"/>
      <c r="C38" s="1" t="s">
        <v>233</v>
      </c>
      <c r="D38" s="2" t="s">
        <v>234</v>
      </c>
      <c r="E38" s="4"/>
      <c r="F38" s="149">
        <v>882826</v>
      </c>
      <c r="G38" s="111"/>
      <c r="H38" s="111"/>
      <c r="I38" s="111"/>
      <c r="J38" s="111">
        <v>88282</v>
      </c>
      <c r="K38" s="111"/>
      <c r="L38" s="111"/>
      <c r="M38" s="111"/>
      <c r="N38" s="111">
        <v>32169</v>
      </c>
      <c r="O38" s="111"/>
      <c r="P38" s="111"/>
      <c r="Q38" s="111"/>
      <c r="R38" s="111">
        <v>132379</v>
      </c>
      <c r="S38" s="111"/>
      <c r="T38" s="111"/>
      <c r="U38" s="111"/>
      <c r="V38" s="111">
        <v>62086</v>
      </c>
      <c r="W38" s="111"/>
      <c r="X38" s="111"/>
      <c r="Y38" s="111"/>
      <c r="Z38" s="111">
        <v>42976</v>
      </c>
      <c r="AA38" s="111"/>
      <c r="AB38" s="111"/>
      <c r="AC38" s="111"/>
      <c r="AD38" s="111">
        <v>24993</v>
      </c>
      <c r="AE38" s="111"/>
      <c r="AF38" s="111"/>
      <c r="AG38" s="111"/>
      <c r="AH38" s="16"/>
      <c r="AI38" s="111">
        <v>30772</v>
      </c>
      <c r="AJ38" s="111"/>
      <c r="AK38" s="111"/>
      <c r="AL38" s="111"/>
      <c r="AM38" s="111">
        <v>84105</v>
      </c>
      <c r="AN38" s="111"/>
      <c r="AO38" s="111"/>
      <c r="AP38" s="111"/>
      <c r="AQ38" s="111">
        <v>28075</v>
      </c>
      <c r="AR38" s="111"/>
      <c r="AS38" s="111"/>
      <c r="AT38" s="111"/>
      <c r="AU38" s="111"/>
      <c r="AV38" s="111">
        <v>89183</v>
      </c>
      <c r="AW38" s="111"/>
      <c r="AX38" s="111"/>
      <c r="AY38" s="111"/>
      <c r="AZ38" s="111">
        <v>40964</v>
      </c>
      <c r="BA38" s="111"/>
      <c r="BB38" s="111"/>
      <c r="BC38" s="111"/>
      <c r="BD38" s="111">
        <v>74314</v>
      </c>
      <c r="BE38" s="111"/>
      <c r="BF38" s="111"/>
      <c r="BG38" s="111"/>
      <c r="BH38" s="111">
        <v>152528</v>
      </c>
      <c r="BI38" s="111"/>
      <c r="BJ38" s="111"/>
      <c r="BK38" s="111"/>
      <c r="BL38" s="111"/>
      <c r="BM38" s="103"/>
      <c r="BN38" s="1" t="s">
        <v>233</v>
      </c>
      <c r="BO38" s="2" t="s">
        <v>39</v>
      </c>
      <c r="BP38" s="2"/>
    </row>
    <row r="39" spans="1:64" ht="21" customHeight="1">
      <c r="A39" s="261"/>
      <c r="B39" s="261"/>
      <c r="E39" s="5"/>
      <c r="F39" s="270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16"/>
      <c r="AI39" s="248"/>
      <c r="AJ39" s="248"/>
      <c r="AK39" s="248"/>
      <c r="AL39" s="248"/>
      <c r="AM39" s="248"/>
      <c r="AN39" s="248"/>
      <c r="AO39" s="248"/>
      <c r="AP39" s="248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48"/>
      <c r="BI39" s="284"/>
      <c r="BJ39" s="284"/>
      <c r="BK39" s="284"/>
      <c r="BL39" s="281"/>
    </row>
    <row r="40" spans="1:68" ht="21" customHeight="1">
      <c r="A40" s="261"/>
      <c r="B40" s="261"/>
      <c r="C40" s="1" t="s">
        <v>233</v>
      </c>
      <c r="D40" s="2" t="s">
        <v>230</v>
      </c>
      <c r="E40" s="2"/>
      <c r="F40" s="149">
        <v>963906</v>
      </c>
      <c r="G40" s="111"/>
      <c r="H40" s="111"/>
      <c r="I40" s="111"/>
      <c r="J40" s="111">
        <v>88731</v>
      </c>
      <c r="K40" s="111"/>
      <c r="L40" s="111"/>
      <c r="M40" s="111"/>
      <c r="N40" s="111">
        <v>40277</v>
      </c>
      <c r="O40" s="111"/>
      <c r="P40" s="111"/>
      <c r="Q40" s="111"/>
      <c r="R40" s="111">
        <v>153777</v>
      </c>
      <c r="S40" s="111"/>
      <c r="T40" s="111"/>
      <c r="U40" s="111"/>
      <c r="V40" s="111">
        <v>68408</v>
      </c>
      <c r="W40" s="111"/>
      <c r="X40" s="111"/>
      <c r="Y40" s="111"/>
      <c r="Z40" s="111">
        <v>48701</v>
      </c>
      <c r="AA40" s="111"/>
      <c r="AB40" s="111"/>
      <c r="AC40" s="111"/>
      <c r="AD40" s="111">
        <v>34398</v>
      </c>
      <c r="AE40" s="111"/>
      <c r="AF40" s="111"/>
      <c r="AG40" s="111"/>
      <c r="AH40" s="16"/>
      <c r="AI40" s="111">
        <v>31878</v>
      </c>
      <c r="AJ40" s="111"/>
      <c r="AK40" s="111"/>
      <c r="AL40" s="111"/>
      <c r="AM40" s="282">
        <v>95596</v>
      </c>
      <c r="AN40" s="282"/>
      <c r="AO40" s="282"/>
      <c r="AP40" s="282"/>
      <c r="AQ40" s="282">
        <v>28795</v>
      </c>
      <c r="AR40" s="282"/>
      <c r="AS40" s="282"/>
      <c r="AT40" s="282"/>
      <c r="AU40" s="282"/>
      <c r="AV40" s="282">
        <v>96419</v>
      </c>
      <c r="AW40" s="282"/>
      <c r="AX40" s="282"/>
      <c r="AY40" s="282"/>
      <c r="AZ40" s="282">
        <v>40614</v>
      </c>
      <c r="BA40" s="282"/>
      <c r="BB40" s="282"/>
      <c r="BC40" s="282"/>
      <c r="BD40" s="282">
        <v>76861</v>
      </c>
      <c r="BE40" s="282"/>
      <c r="BF40" s="282"/>
      <c r="BG40" s="282"/>
      <c r="BH40" s="282">
        <v>159451</v>
      </c>
      <c r="BI40" s="282"/>
      <c r="BJ40" s="282"/>
      <c r="BK40" s="282"/>
      <c r="BL40" s="285"/>
      <c r="BM40" s="103"/>
      <c r="BN40" s="1" t="s">
        <v>233</v>
      </c>
      <c r="BO40" s="2" t="s">
        <v>35</v>
      </c>
      <c r="BP40" s="2"/>
    </row>
    <row r="41" spans="1:64" ht="21" customHeight="1">
      <c r="A41" s="261"/>
      <c r="B41" s="261"/>
      <c r="E41" s="5"/>
      <c r="F41" s="270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16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80"/>
      <c r="BJ41" s="280"/>
      <c r="BK41" s="280"/>
      <c r="BL41" s="281"/>
    </row>
    <row r="42" spans="1:68" ht="21" customHeight="1">
      <c r="A42" s="261"/>
      <c r="B42" s="261"/>
      <c r="C42" s="1" t="s">
        <v>233</v>
      </c>
      <c r="D42" s="2" t="s">
        <v>233</v>
      </c>
      <c r="E42" s="2"/>
      <c r="F42" s="149">
        <f>SUM(J42:BL42)</f>
        <v>968771</v>
      </c>
      <c r="G42" s="111"/>
      <c r="H42" s="111"/>
      <c r="I42" s="111"/>
      <c r="J42" s="111">
        <v>80480</v>
      </c>
      <c r="K42" s="111"/>
      <c r="L42" s="111"/>
      <c r="M42" s="111"/>
      <c r="N42" s="111">
        <v>42538</v>
      </c>
      <c r="O42" s="111"/>
      <c r="P42" s="111"/>
      <c r="Q42" s="111"/>
      <c r="R42" s="111">
        <v>150760</v>
      </c>
      <c r="S42" s="111"/>
      <c r="T42" s="111"/>
      <c r="U42" s="111"/>
      <c r="V42" s="111">
        <v>66732</v>
      </c>
      <c r="W42" s="111"/>
      <c r="X42" s="111"/>
      <c r="Y42" s="111"/>
      <c r="Z42" s="111">
        <v>47851</v>
      </c>
      <c r="AA42" s="111"/>
      <c r="AB42" s="111"/>
      <c r="AC42" s="111"/>
      <c r="AD42" s="111">
        <v>77398</v>
      </c>
      <c r="AE42" s="111"/>
      <c r="AF42" s="111"/>
      <c r="AG42" s="111"/>
      <c r="AH42" s="16"/>
      <c r="AI42" s="111">
        <v>27337</v>
      </c>
      <c r="AJ42" s="111"/>
      <c r="AK42" s="111"/>
      <c r="AL42" s="111"/>
      <c r="AM42" s="282">
        <v>92323</v>
      </c>
      <c r="AN42" s="282"/>
      <c r="AO42" s="282"/>
      <c r="AP42" s="282"/>
      <c r="AQ42" s="282">
        <v>25802</v>
      </c>
      <c r="AR42" s="282"/>
      <c r="AS42" s="282"/>
      <c r="AT42" s="282"/>
      <c r="AU42" s="282"/>
      <c r="AV42" s="282">
        <v>87586</v>
      </c>
      <c r="AW42" s="282"/>
      <c r="AX42" s="282"/>
      <c r="AY42" s="282"/>
      <c r="AZ42" s="282">
        <v>38607</v>
      </c>
      <c r="BA42" s="282"/>
      <c r="BB42" s="282"/>
      <c r="BC42" s="282"/>
      <c r="BD42" s="282">
        <v>77936</v>
      </c>
      <c r="BE42" s="282"/>
      <c r="BF42" s="282"/>
      <c r="BG42" s="282"/>
      <c r="BH42" s="282">
        <v>153421</v>
      </c>
      <c r="BI42" s="282"/>
      <c r="BJ42" s="282"/>
      <c r="BK42" s="282"/>
      <c r="BL42" s="285"/>
      <c r="BM42" s="103"/>
      <c r="BN42" s="1" t="s">
        <v>233</v>
      </c>
      <c r="BO42" s="2" t="s">
        <v>36</v>
      </c>
      <c r="BP42" s="2"/>
    </row>
    <row r="43" spans="1:64" ht="21" customHeight="1">
      <c r="A43" s="261"/>
      <c r="B43" s="261"/>
      <c r="E43" s="5"/>
      <c r="F43" s="270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16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80"/>
      <c r="BJ43" s="280"/>
      <c r="BK43" s="280"/>
      <c r="BL43" s="281"/>
    </row>
    <row r="44" spans="1:68" s="6" customFormat="1" ht="21" customHeight="1">
      <c r="A44" s="333"/>
      <c r="B44" s="333"/>
      <c r="C44" s="19" t="s">
        <v>233</v>
      </c>
      <c r="D44" s="4" t="s">
        <v>235</v>
      </c>
      <c r="E44" s="4"/>
      <c r="F44" s="178">
        <f>SUM(J44:BL44)</f>
        <v>929016</v>
      </c>
      <c r="G44" s="117"/>
      <c r="H44" s="117"/>
      <c r="I44" s="117"/>
      <c r="J44" s="117">
        <v>90273</v>
      </c>
      <c r="K44" s="117"/>
      <c r="L44" s="117"/>
      <c r="M44" s="117"/>
      <c r="N44" s="117">
        <v>38855</v>
      </c>
      <c r="O44" s="117"/>
      <c r="P44" s="117"/>
      <c r="Q44" s="117"/>
      <c r="R44" s="117">
        <v>134866</v>
      </c>
      <c r="S44" s="117"/>
      <c r="T44" s="117"/>
      <c r="U44" s="117"/>
      <c r="V44" s="117">
        <v>64188</v>
      </c>
      <c r="W44" s="117"/>
      <c r="X44" s="117"/>
      <c r="Y44" s="117"/>
      <c r="Z44" s="117">
        <v>44796</v>
      </c>
      <c r="AA44" s="117"/>
      <c r="AB44" s="117"/>
      <c r="AC44" s="117"/>
      <c r="AD44" s="117">
        <v>75384</v>
      </c>
      <c r="AE44" s="117"/>
      <c r="AF44" s="117"/>
      <c r="AG44" s="117"/>
      <c r="AH44" s="16"/>
      <c r="AI44" s="117">
        <v>30809</v>
      </c>
      <c r="AJ44" s="117"/>
      <c r="AK44" s="117"/>
      <c r="AL44" s="117"/>
      <c r="AM44" s="117">
        <v>89949</v>
      </c>
      <c r="AN44" s="117"/>
      <c r="AO44" s="117"/>
      <c r="AP44" s="117"/>
      <c r="AQ44" s="117">
        <v>25825</v>
      </c>
      <c r="AR44" s="117"/>
      <c r="AS44" s="117"/>
      <c r="AT44" s="117"/>
      <c r="AU44" s="117"/>
      <c r="AV44" s="117">
        <v>86330</v>
      </c>
      <c r="AW44" s="117"/>
      <c r="AX44" s="117"/>
      <c r="AY44" s="117"/>
      <c r="AZ44" s="117">
        <v>35316</v>
      </c>
      <c r="BA44" s="117"/>
      <c r="BB44" s="117"/>
      <c r="BC44" s="117"/>
      <c r="BD44" s="117">
        <v>74479</v>
      </c>
      <c r="BE44" s="117"/>
      <c r="BF44" s="117"/>
      <c r="BG44" s="117"/>
      <c r="BH44" s="117">
        <v>137946</v>
      </c>
      <c r="BI44" s="117"/>
      <c r="BJ44" s="117"/>
      <c r="BK44" s="117"/>
      <c r="BL44" s="171"/>
      <c r="BM44" s="103"/>
      <c r="BN44" s="19" t="s">
        <v>233</v>
      </c>
      <c r="BO44" s="4" t="s">
        <v>192</v>
      </c>
      <c r="BP44" s="4"/>
    </row>
    <row r="45" spans="1:68" ht="21" customHeight="1" thickBot="1">
      <c r="A45" s="330"/>
      <c r="B45" s="330"/>
      <c r="C45" s="13"/>
      <c r="D45" s="12"/>
      <c r="E45" s="11"/>
      <c r="F45" s="331"/>
      <c r="G45" s="332"/>
      <c r="H45" s="332"/>
      <c r="I45" s="332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6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277"/>
      <c r="BE45" s="277"/>
      <c r="BF45" s="277"/>
      <c r="BG45" s="277"/>
      <c r="BH45" s="277"/>
      <c r="BI45" s="277"/>
      <c r="BJ45" s="277"/>
      <c r="BK45" s="277"/>
      <c r="BL45" s="278"/>
      <c r="BM45" s="10"/>
      <c r="BN45" s="10"/>
      <c r="BO45" s="10"/>
      <c r="BP45" s="10"/>
    </row>
    <row r="46" spans="1:68" ht="21" customHeight="1">
      <c r="A46" s="8" t="s">
        <v>236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6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F46" s="29"/>
      <c r="BG46" s="29"/>
      <c r="BH46" s="29"/>
      <c r="BI46" s="276"/>
      <c r="BJ46" s="276"/>
      <c r="BK46" s="276"/>
      <c r="BL46" s="276"/>
      <c r="BM46" s="276" t="s">
        <v>237</v>
      </c>
      <c r="BN46" s="276"/>
      <c r="BO46" s="276"/>
      <c r="BP46" s="276"/>
    </row>
    <row r="47" spans="1:72" ht="21" customHeight="1">
      <c r="A47" s="8" t="s">
        <v>236</v>
      </c>
      <c r="B47" s="128" t="s">
        <v>238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8"/>
      <c r="T47" s="8"/>
      <c r="AH47" s="16"/>
      <c r="BJ47" s="279"/>
      <c r="BK47" s="279"/>
      <c r="BL47" s="279"/>
      <c r="BM47" s="279"/>
      <c r="BN47" s="279"/>
      <c r="BO47" s="279"/>
      <c r="BP47" s="279"/>
      <c r="BQ47" s="21"/>
      <c r="BR47" s="30"/>
      <c r="BS47" s="1"/>
      <c r="BT47" s="2"/>
    </row>
    <row r="48" spans="1:27" ht="21" customHeight="1">
      <c r="A48" s="8"/>
      <c r="V48" s="8"/>
      <c r="AA48" s="15"/>
    </row>
  </sheetData>
  <sheetProtection/>
  <mergeCells count="524">
    <mergeCell ref="AD44:AG44"/>
    <mergeCell ref="Z45:AC45"/>
    <mergeCell ref="AD45:AG45"/>
    <mergeCell ref="AI45:AL45"/>
    <mergeCell ref="AQ44:AU44"/>
    <mergeCell ref="AV44:AY44"/>
    <mergeCell ref="A44:B44"/>
    <mergeCell ref="F44:I44"/>
    <mergeCell ref="J44:M44"/>
    <mergeCell ref="N44:Q44"/>
    <mergeCell ref="AM44:AP44"/>
    <mergeCell ref="A45:B45"/>
    <mergeCell ref="F45:I45"/>
    <mergeCell ref="J45:M45"/>
    <mergeCell ref="R45:U45"/>
    <mergeCell ref="V45:Y45"/>
    <mergeCell ref="N45:Q45"/>
    <mergeCell ref="Z42:AC42"/>
    <mergeCell ref="AI43:AL43"/>
    <mergeCell ref="AM43:AP43"/>
    <mergeCell ref="R44:U44"/>
    <mergeCell ref="AI44:AL44"/>
    <mergeCell ref="Z43:AC43"/>
    <mergeCell ref="AD43:AG43"/>
    <mergeCell ref="V44:Y44"/>
    <mergeCell ref="Z44:AC44"/>
    <mergeCell ref="V43:Y43"/>
    <mergeCell ref="A43:B43"/>
    <mergeCell ref="F43:I43"/>
    <mergeCell ref="J43:M43"/>
    <mergeCell ref="N43:Q43"/>
    <mergeCell ref="R42:U42"/>
    <mergeCell ref="V42:Y42"/>
    <mergeCell ref="R43:U43"/>
    <mergeCell ref="AD42:AG42"/>
    <mergeCell ref="AI42:AL42"/>
    <mergeCell ref="AM42:AP42"/>
    <mergeCell ref="AD41:AG41"/>
    <mergeCell ref="AQ42:AU42"/>
    <mergeCell ref="AV42:AY42"/>
    <mergeCell ref="A41:B41"/>
    <mergeCell ref="F41:I41"/>
    <mergeCell ref="J41:M41"/>
    <mergeCell ref="N41:Q41"/>
    <mergeCell ref="A42:B42"/>
    <mergeCell ref="F42:I42"/>
    <mergeCell ref="J42:M42"/>
    <mergeCell ref="N42:Q42"/>
    <mergeCell ref="Z40:AC40"/>
    <mergeCell ref="AD40:AG40"/>
    <mergeCell ref="AI40:AL40"/>
    <mergeCell ref="R41:U41"/>
    <mergeCell ref="V41:Y41"/>
    <mergeCell ref="AM40:AP40"/>
    <mergeCell ref="AI41:AL41"/>
    <mergeCell ref="AM41:AP41"/>
    <mergeCell ref="Z41:AC41"/>
    <mergeCell ref="Z39:AC39"/>
    <mergeCell ref="AD39:AG39"/>
    <mergeCell ref="AI39:AL39"/>
    <mergeCell ref="AM39:AP39"/>
    <mergeCell ref="A40:B40"/>
    <mergeCell ref="F40:I40"/>
    <mergeCell ref="J40:M40"/>
    <mergeCell ref="N40:Q40"/>
    <mergeCell ref="R40:U40"/>
    <mergeCell ref="V40:Y40"/>
    <mergeCell ref="A39:B39"/>
    <mergeCell ref="F39:I39"/>
    <mergeCell ref="J39:M39"/>
    <mergeCell ref="N39:Q39"/>
    <mergeCell ref="R39:U39"/>
    <mergeCell ref="V39:Y39"/>
    <mergeCell ref="R38:U38"/>
    <mergeCell ref="V38:Y38"/>
    <mergeCell ref="Z38:AC38"/>
    <mergeCell ref="AD38:AG38"/>
    <mergeCell ref="AI38:AL38"/>
    <mergeCell ref="AM38:AP38"/>
    <mergeCell ref="A37:B37"/>
    <mergeCell ref="F37:I37"/>
    <mergeCell ref="J37:M37"/>
    <mergeCell ref="N37:Q37"/>
    <mergeCell ref="A38:B38"/>
    <mergeCell ref="F38:I38"/>
    <mergeCell ref="J38:M38"/>
    <mergeCell ref="N38:Q38"/>
    <mergeCell ref="AI36:AL36"/>
    <mergeCell ref="R37:U37"/>
    <mergeCell ref="V37:Y37"/>
    <mergeCell ref="AM36:AP36"/>
    <mergeCell ref="AI37:AL37"/>
    <mergeCell ref="AM37:AP37"/>
    <mergeCell ref="AD37:AG37"/>
    <mergeCell ref="Z37:AC37"/>
    <mergeCell ref="BD34:BG34"/>
    <mergeCell ref="BH34:BL34"/>
    <mergeCell ref="A36:B36"/>
    <mergeCell ref="F36:I36"/>
    <mergeCell ref="J36:M36"/>
    <mergeCell ref="N36:Q36"/>
    <mergeCell ref="R36:U36"/>
    <mergeCell ref="V36:Y36"/>
    <mergeCell ref="Z36:AC36"/>
    <mergeCell ref="AD36:AG36"/>
    <mergeCell ref="A34:B34"/>
    <mergeCell ref="F34:I34"/>
    <mergeCell ref="J34:M34"/>
    <mergeCell ref="N34:Q34"/>
    <mergeCell ref="A35:B35"/>
    <mergeCell ref="F35:I35"/>
    <mergeCell ref="J35:M35"/>
    <mergeCell ref="N35:Q35"/>
    <mergeCell ref="AI35:AL35"/>
    <mergeCell ref="AM35:AP35"/>
    <mergeCell ref="AM34:AP34"/>
    <mergeCell ref="AQ34:AU34"/>
    <mergeCell ref="AV34:AY34"/>
    <mergeCell ref="AZ34:BC34"/>
    <mergeCell ref="AQ35:AU35"/>
    <mergeCell ref="AV35:AY35"/>
    <mergeCell ref="AZ35:BC35"/>
    <mergeCell ref="R34:U34"/>
    <mergeCell ref="V35:Y35"/>
    <mergeCell ref="Z35:AC35"/>
    <mergeCell ref="AD35:AG35"/>
    <mergeCell ref="R35:U35"/>
    <mergeCell ref="V34:Y34"/>
    <mergeCell ref="Z34:AC34"/>
    <mergeCell ref="AD34:AG34"/>
    <mergeCell ref="AI33:AL33"/>
    <mergeCell ref="V33:Y33"/>
    <mergeCell ref="Z33:AC33"/>
    <mergeCell ref="AI34:AL34"/>
    <mergeCell ref="BM31:BP32"/>
    <mergeCell ref="AI31:AL32"/>
    <mergeCell ref="AM31:AP32"/>
    <mergeCell ref="AM33:AP33"/>
    <mergeCell ref="AQ31:AU32"/>
    <mergeCell ref="AV31:AY32"/>
    <mergeCell ref="A33:B33"/>
    <mergeCell ref="F33:I33"/>
    <mergeCell ref="J33:M33"/>
    <mergeCell ref="N33:Q33"/>
    <mergeCell ref="R33:U33"/>
    <mergeCell ref="AD31:AG32"/>
    <mergeCell ref="AD33:AG33"/>
    <mergeCell ref="BI25:BP25"/>
    <mergeCell ref="A29:AG29"/>
    <mergeCell ref="A30:I30"/>
    <mergeCell ref="A31:E32"/>
    <mergeCell ref="F31:I32"/>
    <mergeCell ref="J31:M32"/>
    <mergeCell ref="N31:Q32"/>
    <mergeCell ref="R31:U32"/>
    <mergeCell ref="V31:Y32"/>
    <mergeCell ref="Z31:AC32"/>
    <mergeCell ref="BA23:BD23"/>
    <mergeCell ref="BE23:BH23"/>
    <mergeCell ref="AI25:AL25"/>
    <mergeCell ref="AM25:AP25"/>
    <mergeCell ref="AQ25:AV25"/>
    <mergeCell ref="AW25:AZ25"/>
    <mergeCell ref="BI23:BP23"/>
    <mergeCell ref="A25:J25"/>
    <mergeCell ref="K25:O25"/>
    <mergeCell ref="P25:S25"/>
    <mergeCell ref="T25:X25"/>
    <mergeCell ref="Y25:AB25"/>
    <mergeCell ref="AC25:AG25"/>
    <mergeCell ref="BA25:BD25"/>
    <mergeCell ref="BE25:BH25"/>
    <mergeCell ref="AW23:AZ23"/>
    <mergeCell ref="BI22:BP22"/>
    <mergeCell ref="A23:J23"/>
    <mergeCell ref="K23:O23"/>
    <mergeCell ref="P23:S23"/>
    <mergeCell ref="T23:X23"/>
    <mergeCell ref="Y23:AB23"/>
    <mergeCell ref="AC23:AG23"/>
    <mergeCell ref="AI23:AL23"/>
    <mergeCell ref="AM23:AP23"/>
    <mergeCell ref="AQ23:AV23"/>
    <mergeCell ref="BA21:BD21"/>
    <mergeCell ref="BE21:BH21"/>
    <mergeCell ref="AI22:AL22"/>
    <mergeCell ref="AM22:AP22"/>
    <mergeCell ref="AQ22:AV22"/>
    <mergeCell ref="AW22:AZ22"/>
    <mergeCell ref="BI21:BP21"/>
    <mergeCell ref="A22:J22"/>
    <mergeCell ref="K22:O22"/>
    <mergeCell ref="P22:S22"/>
    <mergeCell ref="T22:X22"/>
    <mergeCell ref="Y22:AB22"/>
    <mergeCell ref="AC22:AG22"/>
    <mergeCell ref="BA22:BD22"/>
    <mergeCell ref="BE22:BH22"/>
    <mergeCell ref="AW21:AZ21"/>
    <mergeCell ref="BI20:BP20"/>
    <mergeCell ref="A21:J21"/>
    <mergeCell ref="K21:O21"/>
    <mergeCell ref="P21:S21"/>
    <mergeCell ref="T21:X21"/>
    <mergeCell ref="Y21:AB21"/>
    <mergeCell ref="AC21:AG21"/>
    <mergeCell ref="AI21:AL21"/>
    <mergeCell ref="AM21:AP21"/>
    <mergeCell ref="AQ21:AV21"/>
    <mergeCell ref="BA19:BD19"/>
    <mergeCell ref="BE19:BH19"/>
    <mergeCell ref="AI20:AL20"/>
    <mergeCell ref="AM20:AP20"/>
    <mergeCell ref="AQ20:AV20"/>
    <mergeCell ref="AW20:AZ20"/>
    <mergeCell ref="BI19:BO19"/>
    <mergeCell ref="A20:J20"/>
    <mergeCell ref="K20:O20"/>
    <mergeCell ref="P20:S20"/>
    <mergeCell ref="T20:X20"/>
    <mergeCell ref="Y20:AB20"/>
    <mergeCell ref="AC20:AG20"/>
    <mergeCell ref="BA20:BD20"/>
    <mergeCell ref="BE20:BH20"/>
    <mergeCell ref="AW19:AZ19"/>
    <mergeCell ref="BI18:BP18"/>
    <mergeCell ref="A19:J19"/>
    <mergeCell ref="K19:O19"/>
    <mergeCell ref="P19:S19"/>
    <mergeCell ref="T19:X19"/>
    <mergeCell ref="Y19:AB19"/>
    <mergeCell ref="AC19:AG19"/>
    <mergeCell ref="AI19:AL19"/>
    <mergeCell ref="AM19:AP19"/>
    <mergeCell ref="AQ19:AV19"/>
    <mergeCell ref="BA17:BD17"/>
    <mergeCell ref="BE17:BH17"/>
    <mergeCell ref="AI18:AL18"/>
    <mergeCell ref="AM18:AP18"/>
    <mergeCell ref="AQ18:AV18"/>
    <mergeCell ref="AW18:AZ18"/>
    <mergeCell ref="AM17:AP17"/>
    <mergeCell ref="AQ17:AV17"/>
    <mergeCell ref="BI17:BP17"/>
    <mergeCell ref="A18:J18"/>
    <mergeCell ref="K18:O18"/>
    <mergeCell ref="P18:S18"/>
    <mergeCell ref="T18:X18"/>
    <mergeCell ref="Y18:AB18"/>
    <mergeCell ref="AC18:AG18"/>
    <mergeCell ref="BA18:BD18"/>
    <mergeCell ref="BE18:BH18"/>
    <mergeCell ref="AW17:AZ17"/>
    <mergeCell ref="AQ16:AV16"/>
    <mergeCell ref="AW16:AZ16"/>
    <mergeCell ref="BI16:BP16"/>
    <mergeCell ref="A17:J17"/>
    <mergeCell ref="K17:O17"/>
    <mergeCell ref="P17:S17"/>
    <mergeCell ref="T17:X17"/>
    <mergeCell ref="Y17:AB17"/>
    <mergeCell ref="AC17:AG17"/>
    <mergeCell ref="AI17:AL17"/>
    <mergeCell ref="BI15:BO15"/>
    <mergeCell ref="A16:J16"/>
    <mergeCell ref="K16:O16"/>
    <mergeCell ref="P16:S16"/>
    <mergeCell ref="T16:X16"/>
    <mergeCell ref="Y16:AB16"/>
    <mergeCell ref="AC16:AG16"/>
    <mergeCell ref="BA16:BD16"/>
    <mergeCell ref="BE16:BH16"/>
    <mergeCell ref="AW15:AZ15"/>
    <mergeCell ref="BI24:BP24"/>
    <mergeCell ref="A15:J15"/>
    <mergeCell ref="K15:O15"/>
    <mergeCell ref="P15:S15"/>
    <mergeCell ref="T15:X15"/>
    <mergeCell ref="Y15:AB15"/>
    <mergeCell ref="AC15:AG15"/>
    <mergeCell ref="AI15:AL15"/>
    <mergeCell ref="AM15:AP15"/>
    <mergeCell ref="AQ15:AV15"/>
    <mergeCell ref="BA14:BD14"/>
    <mergeCell ref="BE14:BH14"/>
    <mergeCell ref="AI24:AL24"/>
    <mergeCell ref="AM24:AP24"/>
    <mergeCell ref="AQ24:AV24"/>
    <mergeCell ref="AW24:AZ24"/>
    <mergeCell ref="BA15:BD15"/>
    <mergeCell ref="BE15:BH15"/>
    <mergeCell ref="AI16:AL16"/>
    <mergeCell ref="AM16:AP16"/>
    <mergeCell ref="BI14:BP14"/>
    <mergeCell ref="A24:J24"/>
    <mergeCell ref="K24:O24"/>
    <mergeCell ref="P24:S24"/>
    <mergeCell ref="T24:X24"/>
    <mergeCell ref="Y24:AB24"/>
    <mergeCell ref="AC24:AG24"/>
    <mergeCell ref="BA24:BD24"/>
    <mergeCell ref="BE24:BH24"/>
    <mergeCell ref="AW14:AZ14"/>
    <mergeCell ref="BI13:BO13"/>
    <mergeCell ref="A14:J14"/>
    <mergeCell ref="K14:O14"/>
    <mergeCell ref="P14:S14"/>
    <mergeCell ref="T14:X14"/>
    <mergeCell ref="Y14:AB14"/>
    <mergeCell ref="AC14:AG14"/>
    <mergeCell ref="AI14:AL14"/>
    <mergeCell ref="AM14:AP14"/>
    <mergeCell ref="AQ14:AV14"/>
    <mergeCell ref="BA12:BD12"/>
    <mergeCell ref="BE12:BH12"/>
    <mergeCell ref="AI13:AL13"/>
    <mergeCell ref="AM13:AP13"/>
    <mergeCell ref="AQ13:AV13"/>
    <mergeCell ref="AW13:AZ13"/>
    <mergeCell ref="BI12:BP12"/>
    <mergeCell ref="A13:J13"/>
    <mergeCell ref="K13:O13"/>
    <mergeCell ref="P13:S13"/>
    <mergeCell ref="T13:X13"/>
    <mergeCell ref="Y13:AB13"/>
    <mergeCell ref="AC13:AG13"/>
    <mergeCell ref="BA13:BD13"/>
    <mergeCell ref="BE13:BH13"/>
    <mergeCell ref="AW12:AZ12"/>
    <mergeCell ref="BI11:BP11"/>
    <mergeCell ref="A12:J12"/>
    <mergeCell ref="K12:O12"/>
    <mergeCell ref="P12:S12"/>
    <mergeCell ref="T12:X12"/>
    <mergeCell ref="Y12:AB12"/>
    <mergeCell ref="AC12:AG12"/>
    <mergeCell ref="AI12:AL12"/>
    <mergeCell ref="AM12:AP12"/>
    <mergeCell ref="AQ12:AV12"/>
    <mergeCell ref="AW10:AZ10"/>
    <mergeCell ref="BE10:BH10"/>
    <mergeCell ref="AI11:AL11"/>
    <mergeCell ref="AM11:AP11"/>
    <mergeCell ref="AQ11:AV11"/>
    <mergeCell ref="AW11:AZ11"/>
    <mergeCell ref="AQ10:AV10"/>
    <mergeCell ref="AI10:AL10"/>
    <mergeCell ref="AM10:AP10"/>
    <mergeCell ref="BA10:BD10"/>
    <mergeCell ref="BI10:BO10"/>
    <mergeCell ref="A11:J11"/>
    <mergeCell ref="K11:O11"/>
    <mergeCell ref="P11:S11"/>
    <mergeCell ref="T11:X11"/>
    <mergeCell ref="Y11:AB11"/>
    <mergeCell ref="AC11:AG11"/>
    <mergeCell ref="BA11:BD11"/>
    <mergeCell ref="BE11:BH11"/>
    <mergeCell ref="AI7:AL7"/>
    <mergeCell ref="AC7:AG7"/>
    <mergeCell ref="AC8:AG8"/>
    <mergeCell ref="BE9:BH9"/>
    <mergeCell ref="A10:H10"/>
    <mergeCell ref="K10:O10"/>
    <mergeCell ref="P10:S10"/>
    <mergeCell ref="T10:X10"/>
    <mergeCell ref="Y10:AB10"/>
    <mergeCell ref="AC10:AG10"/>
    <mergeCell ref="K9:O9"/>
    <mergeCell ref="P9:S9"/>
    <mergeCell ref="T9:X9"/>
    <mergeCell ref="Y9:AB9"/>
    <mergeCell ref="AW9:AZ9"/>
    <mergeCell ref="BA9:BD9"/>
    <mergeCell ref="AC9:AG9"/>
    <mergeCell ref="AI9:AL9"/>
    <mergeCell ref="AM9:AP9"/>
    <mergeCell ref="AQ9:AV9"/>
    <mergeCell ref="BE7:BH7"/>
    <mergeCell ref="AW7:AZ7"/>
    <mergeCell ref="BA7:BD7"/>
    <mergeCell ref="AM7:AP7"/>
    <mergeCell ref="E7:G7"/>
    <mergeCell ref="K7:O7"/>
    <mergeCell ref="P7:S7"/>
    <mergeCell ref="Y7:AB7"/>
    <mergeCell ref="T7:X7"/>
    <mergeCell ref="AQ7:AV7"/>
    <mergeCell ref="AW5:AZ5"/>
    <mergeCell ref="T6:X6"/>
    <mergeCell ref="Y6:AB6"/>
    <mergeCell ref="AC6:AG6"/>
    <mergeCell ref="BA6:BD6"/>
    <mergeCell ref="BE6:BH6"/>
    <mergeCell ref="AI6:AL6"/>
    <mergeCell ref="AM6:AP6"/>
    <mergeCell ref="A5:D5"/>
    <mergeCell ref="E5:G5"/>
    <mergeCell ref="H5:I5"/>
    <mergeCell ref="K5:O5"/>
    <mergeCell ref="AQ6:AV6"/>
    <mergeCell ref="AW6:AZ6"/>
    <mergeCell ref="E6:G6"/>
    <mergeCell ref="K6:O6"/>
    <mergeCell ref="P6:S6"/>
    <mergeCell ref="AQ5:AV5"/>
    <mergeCell ref="BO5:BP5"/>
    <mergeCell ref="P5:S5"/>
    <mergeCell ref="T5:X5"/>
    <mergeCell ref="Y5:AB5"/>
    <mergeCell ref="AM5:AP5"/>
    <mergeCell ref="AI5:AL5"/>
    <mergeCell ref="BE5:BH5"/>
    <mergeCell ref="BI5:BL5"/>
    <mergeCell ref="AC5:AG5"/>
    <mergeCell ref="BA5:BD5"/>
    <mergeCell ref="A1:AG1"/>
    <mergeCell ref="AI1:BP1"/>
    <mergeCell ref="A3:J4"/>
    <mergeCell ref="K3:O4"/>
    <mergeCell ref="P3:X3"/>
    <mergeCell ref="Y3:AG3"/>
    <mergeCell ref="AI3:AZ3"/>
    <mergeCell ref="BA3:BH3"/>
    <mergeCell ref="T4:X4"/>
    <mergeCell ref="Y4:AB4"/>
    <mergeCell ref="BI3:BP4"/>
    <mergeCell ref="P4:S4"/>
    <mergeCell ref="AM4:AP4"/>
    <mergeCell ref="AQ4:AV4"/>
    <mergeCell ref="AC4:AG4"/>
    <mergeCell ref="AI4:AL4"/>
    <mergeCell ref="AW4:AZ4"/>
    <mergeCell ref="BA4:BD4"/>
    <mergeCell ref="BE4:BH4"/>
    <mergeCell ref="AZ31:BC32"/>
    <mergeCell ref="BD31:BG32"/>
    <mergeCell ref="BH31:BL32"/>
    <mergeCell ref="AQ33:AU33"/>
    <mergeCell ref="AV33:AY33"/>
    <mergeCell ref="AZ33:BC33"/>
    <mergeCell ref="BD33:BG33"/>
    <mergeCell ref="BH33:BL33"/>
    <mergeCell ref="BD35:BG35"/>
    <mergeCell ref="BH35:BL35"/>
    <mergeCell ref="AQ36:AU36"/>
    <mergeCell ref="AV36:AY36"/>
    <mergeCell ref="AZ36:BC36"/>
    <mergeCell ref="BD36:BG36"/>
    <mergeCell ref="BH36:BL36"/>
    <mergeCell ref="AQ37:AU37"/>
    <mergeCell ref="AV37:AY37"/>
    <mergeCell ref="AZ37:BC37"/>
    <mergeCell ref="BD37:BG37"/>
    <mergeCell ref="BH37:BL37"/>
    <mergeCell ref="AQ38:AU38"/>
    <mergeCell ref="AV38:AY38"/>
    <mergeCell ref="AZ38:BC38"/>
    <mergeCell ref="BD38:BG38"/>
    <mergeCell ref="BH38:BL38"/>
    <mergeCell ref="AQ39:AU39"/>
    <mergeCell ref="AV39:AY39"/>
    <mergeCell ref="AZ39:BC39"/>
    <mergeCell ref="BD39:BG39"/>
    <mergeCell ref="BH39:BL39"/>
    <mergeCell ref="AQ40:AU40"/>
    <mergeCell ref="AV40:AY40"/>
    <mergeCell ref="AZ40:BC40"/>
    <mergeCell ref="BD40:BG40"/>
    <mergeCell ref="BH40:BL40"/>
    <mergeCell ref="BH43:BL43"/>
    <mergeCell ref="AZ42:BC42"/>
    <mergeCell ref="AQ41:AU41"/>
    <mergeCell ref="AV41:AY41"/>
    <mergeCell ref="AZ41:BC41"/>
    <mergeCell ref="BD41:BG41"/>
    <mergeCell ref="BH41:BL41"/>
    <mergeCell ref="BD42:BG42"/>
    <mergeCell ref="BH42:BL42"/>
    <mergeCell ref="B47:R47"/>
    <mergeCell ref="BJ47:BP47"/>
    <mergeCell ref="AZ44:BC44"/>
    <mergeCell ref="BD44:BG44"/>
    <mergeCell ref="BH44:BL44"/>
    <mergeCell ref="AQ45:AU45"/>
    <mergeCell ref="AV45:AY45"/>
    <mergeCell ref="AZ45:BC45"/>
    <mergeCell ref="BD45:BG45"/>
    <mergeCell ref="AM45:AP45"/>
    <mergeCell ref="T8:X8"/>
    <mergeCell ref="Y8:AB8"/>
    <mergeCell ref="BI46:BL46"/>
    <mergeCell ref="BM46:BP46"/>
    <mergeCell ref="BH45:BL45"/>
    <mergeCell ref="AQ43:AU43"/>
    <mergeCell ref="AV43:AY43"/>
    <mergeCell ref="AI8:AL8"/>
    <mergeCell ref="AZ43:BC43"/>
    <mergeCell ref="BD43:BG43"/>
    <mergeCell ref="AM8:AP8"/>
    <mergeCell ref="AQ8:AV8"/>
    <mergeCell ref="AW8:AZ8"/>
    <mergeCell ref="BA8:BD8"/>
    <mergeCell ref="BE8:BH8"/>
    <mergeCell ref="A6:D6"/>
    <mergeCell ref="A7:D7"/>
    <mergeCell ref="A8:D8"/>
    <mergeCell ref="K8:O8"/>
    <mergeCell ref="P8:S8"/>
    <mergeCell ref="A9:D9"/>
    <mergeCell ref="H6:I6"/>
    <mergeCell ref="H7:I7"/>
    <mergeCell ref="H8:I8"/>
    <mergeCell ref="H9:I9"/>
    <mergeCell ref="E8:G8"/>
    <mergeCell ref="E9:G9"/>
    <mergeCell ref="BI7:BL7"/>
    <mergeCell ref="BI8:BL8"/>
    <mergeCell ref="BI9:BL9"/>
    <mergeCell ref="BO6:BP6"/>
    <mergeCell ref="BO7:BP7"/>
    <mergeCell ref="BO8:BP8"/>
    <mergeCell ref="BO9:BP9"/>
    <mergeCell ref="BI6:BL6"/>
  </mergeCells>
  <printOptions horizontalCentered="1"/>
  <pageMargins left="0.35" right="0.34" top="0.5511811023622047" bottom="0.7874015748031497" header="0.5118110236220472" footer="0.5118110236220472"/>
  <pageSetup fitToWidth="2" horizontalDpi="300" verticalDpi="300" orientation="portrait" paperSize="9" scale="80" r:id="rId1"/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B40"/>
  <sheetViews>
    <sheetView showGridLines="0" tabSelected="1" view="pageBreakPreview" zoomScale="60" zoomScaleNormal="80" zoomScalePageLayoutView="0" workbookViewId="0" topLeftCell="A1">
      <selection activeCell="A5" sqref="A5"/>
    </sheetView>
  </sheetViews>
  <sheetFormatPr defaultColWidth="3.625" defaultRowHeight="21.75" customHeight="1"/>
  <cols>
    <col min="1" max="25" width="3.625" style="7" customWidth="1"/>
    <col min="26" max="26" width="5.50390625" style="7" bestFit="1" customWidth="1"/>
    <col min="27" max="28" width="9.625" style="7" customWidth="1"/>
    <col min="29" max="16384" width="3.625" style="7" customWidth="1"/>
  </cols>
  <sheetData>
    <row r="1" spans="1:25" ht="24.75" customHeight="1">
      <c r="A1" s="177" t="s">
        <v>202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6:25" ht="13.5" customHeight="1" thickBot="1"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1.75" customHeight="1">
      <c r="A3" s="264" t="s">
        <v>64</v>
      </c>
      <c r="B3" s="265"/>
      <c r="C3" s="265"/>
      <c r="D3" s="265"/>
      <c r="E3" s="265"/>
      <c r="F3" s="342" t="s">
        <v>153</v>
      </c>
      <c r="G3" s="342"/>
      <c r="H3" s="342"/>
      <c r="I3" s="342"/>
      <c r="J3" s="287"/>
      <c r="K3" s="342" t="s">
        <v>179</v>
      </c>
      <c r="L3" s="342"/>
      <c r="M3" s="342"/>
      <c r="N3" s="342"/>
      <c r="O3" s="287"/>
      <c r="P3" s="342" t="s">
        <v>204</v>
      </c>
      <c r="Q3" s="342"/>
      <c r="R3" s="342"/>
      <c r="S3" s="342"/>
      <c r="T3" s="287"/>
      <c r="U3" s="342" t="s">
        <v>305</v>
      </c>
      <c r="V3" s="342"/>
      <c r="W3" s="342"/>
      <c r="X3" s="342"/>
      <c r="Y3" s="287"/>
    </row>
    <row r="4" spans="1:28" s="6" customFormat="1" ht="21.75" customHeight="1">
      <c r="A4" s="343" t="s">
        <v>110</v>
      </c>
      <c r="B4" s="343"/>
      <c r="C4" s="343"/>
      <c r="D4" s="343"/>
      <c r="E4" s="344"/>
      <c r="F4" s="257">
        <v>4787</v>
      </c>
      <c r="G4" s="257"/>
      <c r="H4" s="257"/>
      <c r="I4" s="341">
        <v>-90</v>
      </c>
      <c r="J4" s="341"/>
      <c r="K4" s="257">
        <f>SUM(K6:M25)</f>
        <v>4790</v>
      </c>
      <c r="L4" s="257"/>
      <c r="M4" s="257"/>
      <c r="N4" s="341">
        <f>SUM(N6:O25)</f>
        <v>-86</v>
      </c>
      <c r="O4" s="341"/>
      <c r="P4" s="257">
        <f>SUM(P6:R25)</f>
        <v>4538</v>
      </c>
      <c r="Q4" s="257"/>
      <c r="R4" s="257"/>
      <c r="S4" s="341">
        <f>SUM(S6:T25)</f>
        <v>-86</v>
      </c>
      <c r="T4" s="341"/>
      <c r="U4" s="257">
        <f>SUM(U6:W25)</f>
        <v>4471</v>
      </c>
      <c r="V4" s="257"/>
      <c r="W4" s="257"/>
      <c r="X4" s="341">
        <f>SUM(X6:Y25)</f>
        <v>-84</v>
      </c>
      <c r="Y4" s="341"/>
      <c r="Z4" s="84"/>
      <c r="AA4" s="7"/>
      <c r="AB4" s="7"/>
    </row>
    <row r="5" spans="1:25" ht="21.75" customHeight="1">
      <c r="A5" s="248"/>
      <c r="B5" s="248"/>
      <c r="C5" s="248"/>
      <c r="D5" s="248"/>
      <c r="E5" s="351"/>
      <c r="F5" s="111"/>
      <c r="G5" s="111"/>
      <c r="H5" s="111"/>
      <c r="I5" s="273"/>
      <c r="J5" s="273"/>
      <c r="K5" s="111"/>
      <c r="L5" s="111"/>
      <c r="M5" s="111"/>
      <c r="N5" s="273"/>
      <c r="O5" s="273"/>
      <c r="P5" s="111"/>
      <c r="Q5" s="111"/>
      <c r="R5" s="111"/>
      <c r="S5" s="273"/>
      <c r="T5" s="273"/>
      <c r="U5" s="111"/>
      <c r="V5" s="111"/>
      <c r="W5" s="111"/>
      <c r="X5" s="273"/>
      <c r="Y5" s="273"/>
    </row>
    <row r="6" spans="1:25" ht="21.75" customHeight="1">
      <c r="A6" s="348" t="s">
        <v>66</v>
      </c>
      <c r="B6" s="348"/>
      <c r="C6" s="348"/>
      <c r="D6" s="348"/>
      <c r="E6" s="349"/>
      <c r="F6" s="111">
        <v>232</v>
      </c>
      <c r="G6" s="111"/>
      <c r="H6" s="111"/>
      <c r="I6" s="273">
        <v>-8</v>
      </c>
      <c r="J6" s="273"/>
      <c r="K6" s="111">
        <v>234</v>
      </c>
      <c r="L6" s="111"/>
      <c r="M6" s="111"/>
      <c r="N6" s="273">
        <v>-10</v>
      </c>
      <c r="O6" s="273"/>
      <c r="P6" s="111">
        <v>227</v>
      </c>
      <c r="Q6" s="111"/>
      <c r="R6" s="111"/>
      <c r="S6" s="273">
        <v>-10</v>
      </c>
      <c r="T6" s="273"/>
      <c r="U6" s="111">
        <v>227</v>
      </c>
      <c r="V6" s="111"/>
      <c r="W6" s="111"/>
      <c r="X6" s="273">
        <v>-8</v>
      </c>
      <c r="Y6" s="273"/>
    </row>
    <row r="7" spans="1:25" ht="21.75" customHeight="1">
      <c r="A7" s="346" t="s">
        <v>67</v>
      </c>
      <c r="B7" s="346"/>
      <c r="C7" s="346"/>
      <c r="D7" s="346"/>
      <c r="E7" s="347"/>
      <c r="F7" s="117">
        <v>2593</v>
      </c>
      <c r="G7" s="117"/>
      <c r="H7" s="117"/>
      <c r="I7" s="345"/>
      <c r="J7" s="307"/>
      <c r="K7" s="117">
        <v>2589</v>
      </c>
      <c r="L7" s="117"/>
      <c r="M7" s="117"/>
      <c r="N7" s="345"/>
      <c r="O7" s="307"/>
      <c r="P7" s="117">
        <v>2307</v>
      </c>
      <c r="Q7" s="117"/>
      <c r="R7" s="117"/>
      <c r="S7" s="273">
        <v>-1</v>
      </c>
      <c r="T7" s="273"/>
      <c r="U7" s="117">
        <v>2300</v>
      </c>
      <c r="V7" s="117"/>
      <c r="W7" s="117"/>
      <c r="X7" s="273">
        <v>-1</v>
      </c>
      <c r="Y7" s="273"/>
    </row>
    <row r="8" spans="1:25" ht="21.75" customHeight="1">
      <c r="A8" s="348" t="s">
        <v>117</v>
      </c>
      <c r="B8" s="348"/>
      <c r="C8" s="348"/>
      <c r="D8" s="348"/>
      <c r="E8" s="349"/>
      <c r="F8" s="111">
        <v>46</v>
      </c>
      <c r="G8" s="111"/>
      <c r="H8" s="111"/>
      <c r="I8" s="273">
        <v>-2</v>
      </c>
      <c r="J8" s="273"/>
      <c r="K8" s="111">
        <v>45</v>
      </c>
      <c r="L8" s="111"/>
      <c r="M8" s="111"/>
      <c r="N8" s="273">
        <v>-2</v>
      </c>
      <c r="O8" s="273"/>
      <c r="P8" s="111">
        <v>45</v>
      </c>
      <c r="Q8" s="111"/>
      <c r="R8" s="111"/>
      <c r="S8" s="273">
        <v>-2</v>
      </c>
      <c r="T8" s="273"/>
      <c r="U8" s="111">
        <v>45</v>
      </c>
      <c r="V8" s="111"/>
      <c r="W8" s="111"/>
      <c r="X8" s="273">
        <v>-2</v>
      </c>
      <c r="Y8" s="273"/>
    </row>
    <row r="9" spans="1:25" ht="21.75" customHeight="1">
      <c r="A9" s="348" t="s">
        <v>68</v>
      </c>
      <c r="B9" s="348"/>
      <c r="C9" s="348"/>
      <c r="D9" s="348"/>
      <c r="E9" s="349"/>
      <c r="F9" s="111">
        <v>161</v>
      </c>
      <c r="G9" s="111"/>
      <c r="H9" s="111"/>
      <c r="I9" s="273">
        <v>-2</v>
      </c>
      <c r="J9" s="273"/>
      <c r="K9" s="111">
        <v>160</v>
      </c>
      <c r="L9" s="111"/>
      <c r="M9" s="111"/>
      <c r="N9" s="273">
        <v>-2</v>
      </c>
      <c r="O9" s="273"/>
      <c r="P9" s="111">
        <v>155</v>
      </c>
      <c r="Q9" s="111"/>
      <c r="R9" s="111"/>
      <c r="S9" s="273">
        <v>-2</v>
      </c>
      <c r="T9" s="273"/>
      <c r="U9" s="111">
        <v>163</v>
      </c>
      <c r="V9" s="111"/>
      <c r="W9" s="111"/>
      <c r="X9" s="273">
        <v>-2</v>
      </c>
      <c r="Y9" s="273"/>
    </row>
    <row r="10" spans="1:25" ht="21.75" customHeight="1">
      <c r="A10" s="348" t="s">
        <v>118</v>
      </c>
      <c r="B10" s="348"/>
      <c r="C10" s="348"/>
      <c r="D10" s="348"/>
      <c r="E10" s="349"/>
      <c r="F10" s="111">
        <v>3</v>
      </c>
      <c r="G10" s="111"/>
      <c r="H10" s="111"/>
      <c r="I10" s="273">
        <v>-3</v>
      </c>
      <c r="J10" s="273"/>
      <c r="K10" s="111">
        <v>3</v>
      </c>
      <c r="L10" s="111"/>
      <c r="M10" s="111"/>
      <c r="N10" s="273">
        <v>-3</v>
      </c>
      <c r="O10" s="273"/>
      <c r="P10" s="111">
        <v>3</v>
      </c>
      <c r="Q10" s="111"/>
      <c r="R10" s="111"/>
      <c r="S10" s="273">
        <v>-3</v>
      </c>
      <c r="T10" s="273"/>
      <c r="U10" s="111">
        <v>3</v>
      </c>
      <c r="V10" s="111"/>
      <c r="W10" s="111"/>
      <c r="X10" s="273">
        <v>-3</v>
      </c>
      <c r="Y10" s="273"/>
    </row>
    <row r="11" spans="1:25" ht="21.75" customHeight="1">
      <c r="A11" s="348" t="s">
        <v>71</v>
      </c>
      <c r="B11" s="348"/>
      <c r="C11" s="348"/>
      <c r="D11" s="348"/>
      <c r="E11" s="349"/>
      <c r="F11" s="111">
        <v>12</v>
      </c>
      <c r="G11" s="111"/>
      <c r="H11" s="111"/>
      <c r="I11" s="273">
        <v>-11</v>
      </c>
      <c r="J11" s="273"/>
      <c r="K11" s="111">
        <v>12</v>
      </c>
      <c r="L11" s="111"/>
      <c r="M11" s="111"/>
      <c r="N11" s="273">
        <v>-11</v>
      </c>
      <c r="O11" s="273"/>
      <c r="P11" s="111">
        <v>13</v>
      </c>
      <c r="Q11" s="111"/>
      <c r="R11" s="111"/>
      <c r="S11" s="273">
        <v>-12</v>
      </c>
      <c r="T11" s="273"/>
      <c r="U11" s="111">
        <v>13</v>
      </c>
      <c r="V11" s="111"/>
      <c r="W11" s="111"/>
      <c r="X11" s="273">
        <v>-12</v>
      </c>
      <c r="Y11" s="273"/>
    </row>
    <row r="12" spans="1:25" ht="21.75" customHeight="1">
      <c r="A12" s="348" t="s">
        <v>119</v>
      </c>
      <c r="B12" s="348"/>
      <c r="C12" s="348"/>
      <c r="D12" s="348"/>
      <c r="E12" s="349"/>
      <c r="F12" s="111" t="s">
        <v>306</v>
      </c>
      <c r="G12" s="111"/>
      <c r="H12" s="111"/>
      <c r="I12" s="273"/>
      <c r="J12" s="273"/>
      <c r="K12" s="111" t="s">
        <v>306</v>
      </c>
      <c r="L12" s="111"/>
      <c r="M12" s="111"/>
      <c r="N12" s="273"/>
      <c r="O12" s="273"/>
      <c r="P12" s="111" t="s">
        <v>306</v>
      </c>
      <c r="Q12" s="111"/>
      <c r="R12" s="111"/>
      <c r="S12" s="273"/>
      <c r="T12" s="273"/>
      <c r="U12" s="111" t="s">
        <v>0</v>
      </c>
      <c r="V12" s="111"/>
      <c r="W12" s="111"/>
      <c r="X12" s="273"/>
      <c r="Y12" s="273"/>
    </row>
    <row r="13" spans="1:25" ht="21.75" customHeight="1">
      <c r="A13" s="348" t="s">
        <v>72</v>
      </c>
      <c r="B13" s="348"/>
      <c r="C13" s="348"/>
      <c r="D13" s="348"/>
      <c r="E13" s="349"/>
      <c r="F13" s="111">
        <v>118</v>
      </c>
      <c r="G13" s="111"/>
      <c r="H13" s="111"/>
      <c r="I13" s="273">
        <v>-18</v>
      </c>
      <c r="J13" s="273"/>
      <c r="K13" s="111">
        <v>119</v>
      </c>
      <c r="L13" s="111"/>
      <c r="M13" s="111"/>
      <c r="N13" s="273">
        <v>-12</v>
      </c>
      <c r="O13" s="273"/>
      <c r="P13" s="111">
        <v>112</v>
      </c>
      <c r="Q13" s="111"/>
      <c r="R13" s="111"/>
      <c r="S13" s="273">
        <v>-15</v>
      </c>
      <c r="T13" s="273"/>
      <c r="U13" s="111">
        <v>112</v>
      </c>
      <c r="V13" s="111"/>
      <c r="W13" s="111"/>
      <c r="X13" s="273">
        <v>-15</v>
      </c>
      <c r="Y13" s="273"/>
    </row>
    <row r="14" spans="1:25" ht="21.75" customHeight="1">
      <c r="A14" s="348" t="s">
        <v>69</v>
      </c>
      <c r="B14" s="348"/>
      <c r="C14" s="348"/>
      <c r="D14" s="348"/>
      <c r="E14" s="349"/>
      <c r="F14" s="111">
        <v>15</v>
      </c>
      <c r="G14" s="111"/>
      <c r="H14" s="111"/>
      <c r="I14" s="273">
        <v>-2</v>
      </c>
      <c r="J14" s="273"/>
      <c r="K14" s="111">
        <v>15</v>
      </c>
      <c r="L14" s="111"/>
      <c r="M14" s="111"/>
      <c r="N14" s="273">
        <v>-2</v>
      </c>
      <c r="O14" s="273"/>
      <c r="P14" s="111">
        <v>15</v>
      </c>
      <c r="Q14" s="111"/>
      <c r="R14" s="111"/>
      <c r="S14" s="273">
        <v>-2</v>
      </c>
      <c r="T14" s="273"/>
      <c r="U14" s="111">
        <v>15</v>
      </c>
      <c r="V14" s="111"/>
      <c r="W14" s="111"/>
      <c r="X14" s="273">
        <v>-2</v>
      </c>
      <c r="Y14" s="273"/>
    </row>
    <row r="15" spans="1:25" ht="21.75" customHeight="1">
      <c r="A15" s="348" t="s">
        <v>70</v>
      </c>
      <c r="B15" s="348"/>
      <c r="C15" s="348"/>
      <c r="D15" s="348"/>
      <c r="E15" s="349"/>
      <c r="F15" s="111">
        <v>57</v>
      </c>
      <c r="G15" s="111"/>
      <c r="H15" s="111"/>
      <c r="I15" s="273">
        <v>-6</v>
      </c>
      <c r="J15" s="273"/>
      <c r="K15" s="111">
        <v>57</v>
      </c>
      <c r="L15" s="111"/>
      <c r="M15" s="111"/>
      <c r="N15" s="273">
        <v>-6</v>
      </c>
      <c r="O15" s="273"/>
      <c r="P15" s="111">
        <v>47</v>
      </c>
      <c r="Q15" s="111"/>
      <c r="R15" s="111"/>
      <c r="S15" s="273">
        <v>-2</v>
      </c>
      <c r="T15" s="273"/>
      <c r="U15" s="111">
        <v>47</v>
      </c>
      <c r="V15" s="111"/>
      <c r="W15" s="111"/>
      <c r="X15" s="273">
        <v>-2</v>
      </c>
      <c r="Y15" s="273"/>
    </row>
    <row r="16" spans="1:25" ht="21.75" customHeight="1">
      <c r="A16" s="348" t="s">
        <v>120</v>
      </c>
      <c r="B16" s="348"/>
      <c r="C16" s="348"/>
      <c r="D16" s="348"/>
      <c r="E16" s="349"/>
      <c r="F16" s="111">
        <v>23</v>
      </c>
      <c r="G16" s="111"/>
      <c r="H16" s="111"/>
      <c r="I16" s="273">
        <v>-1</v>
      </c>
      <c r="J16" s="273"/>
      <c r="K16" s="111">
        <v>24</v>
      </c>
      <c r="L16" s="111"/>
      <c r="M16" s="111"/>
      <c r="N16" s="273">
        <v>-1</v>
      </c>
      <c r="O16" s="273"/>
      <c r="P16" s="111">
        <v>24</v>
      </c>
      <c r="Q16" s="111"/>
      <c r="R16" s="111"/>
      <c r="S16" s="273">
        <v>-1</v>
      </c>
      <c r="T16" s="273"/>
      <c r="U16" s="111">
        <v>24</v>
      </c>
      <c r="V16" s="111"/>
      <c r="W16" s="111"/>
      <c r="X16" s="273">
        <v>-1</v>
      </c>
      <c r="Y16" s="273"/>
    </row>
    <row r="17" spans="1:25" ht="21.75" customHeight="1">
      <c r="A17" s="348" t="s">
        <v>121</v>
      </c>
      <c r="B17" s="348"/>
      <c r="C17" s="348"/>
      <c r="D17" s="348"/>
      <c r="E17" s="349"/>
      <c r="F17" s="111" t="s">
        <v>306</v>
      </c>
      <c r="G17" s="111"/>
      <c r="H17" s="111"/>
      <c r="I17" s="273"/>
      <c r="J17" s="273"/>
      <c r="K17" s="111" t="s">
        <v>306</v>
      </c>
      <c r="L17" s="111"/>
      <c r="M17" s="111"/>
      <c r="N17" s="273"/>
      <c r="O17" s="273"/>
      <c r="P17" s="111" t="s">
        <v>306</v>
      </c>
      <c r="Q17" s="111"/>
      <c r="R17" s="111"/>
      <c r="S17" s="273"/>
      <c r="T17" s="273"/>
      <c r="U17" s="111" t="s">
        <v>306</v>
      </c>
      <c r="V17" s="111"/>
      <c r="W17" s="111"/>
      <c r="X17" s="273"/>
      <c r="Y17" s="273"/>
    </row>
    <row r="18" spans="1:25" ht="21.75" customHeight="1">
      <c r="A18" s="348" t="s">
        <v>122</v>
      </c>
      <c r="B18" s="348"/>
      <c r="C18" s="348"/>
      <c r="D18" s="348"/>
      <c r="E18" s="349"/>
      <c r="F18" s="111">
        <v>1043</v>
      </c>
      <c r="G18" s="111"/>
      <c r="H18" s="111"/>
      <c r="I18" s="273">
        <v>-25</v>
      </c>
      <c r="J18" s="273"/>
      <c r="K18" s="111">
        <v>1050</v>
      </c>
      <c r="L18" s="111"/>
      <c r="M18" s="111"/>
      <c r="N18" s="273">
        <v>-25</v>
      </c>
      <c r="O18" s="273"/>
      <c r="P18" s="111">
        <v>1046</v>
      </c>
      <c r="Q18" s="111"/>
      <c r="R18" s="111"/>
      <c r="S18" s="273">
        <v>-25</v>
      </c>
      <c r="T18" s="273"/>
      <c r="U18" s="111">
        <v>1045</v>
      </c>
      <c r="V18" s="111"/>
      <c r="W18" s="111"/>
      <c r="X18" s="273">
        <v>-25</v>
      </c>
      <c r="Y18" s="273"/>
    </row>
    <row r="19" spans="1:25" ht="21.75" customHeight="1">
      <c r="A19" s="348" t="s">
        <v>123</v>
      </c>
      <c r="B19" s="348"/>
      <c r="C19" s="348"/>
      <c r="D19" s="348"/>
      <c r="E19" s="349"/>
      <c r="F19" s="111">
        <v>4</v>
      </c>
      <c r="G19" s="111"/>
      <c r="H19" s="111"/>
      <c r="I19" s="335"/>
      <c r="J19" s="273"/>
      <c r="K19" s="111">
        <v>4</v>
      </c>
      <c r="L19" s="111"/>
      <c r="M19" s="111"/>
      <c r="N19" s="335"/>
      <c r="O19" s="273"/>
      <c r="P19" s="111">
        <v>4</v>
      </c>
      <c r="Q19" s="111"/>
      <c r="R19" s="111"/>
      <c r="S19" s="335"/>
      <c r="T19" s="273"/>
      <c r="U19" s="111">
        <v>4</v>
      </c>
      <c r="V19" s="111"/>
      <c r="W19" s="111"/>
      <c r="X19" s="335"/>
      <c r="Y19" s="273"/>
    </row>
    <row r="20" spans="1:25" ht="11.25" customHeight="1">
      <c r="A20" s="348"/>
      <c r="B20" s="348"/>
      <c r="C20" s="348"/>
      <c r="D20" s="348"/>
      <c r="E20" s="349"/>
      <c r="F20" s="111"/>
      <c r="G20" s="111"/>
      <c r="H20" s="111"/>
      <c r="I20" s="335"/>
      <c r="J20" s="335"/>
      <c r="K20" s="111"/>
      <c r="L20" s="111"/>
      <c r="M20" s="111"/>
      <c r="N20" s="335"/>
      <c r="O20" s="335"/>
      <c r="P20" s="111"/>
      <c r="Q20" s="111"/>
      <c r="R20" s="111"/>
      <c r="S20" s="335"/>
      <c r="T20" s="335"/>
      <c r="U20" s="111"/>
      <c r="V20" s="111"/>
      <c r="W20" s="111"/>
      <c r="X20" s="335"/>
      <c r="Y20" s="335"/>
    </row>
    <row r="21" spans="1:25" ht="21.75" customHeight="1">
      <c r="A21" s="348" t="s">
        <v>73</v>
      </c>
      <c r="B21" s="348"/>
      <c r="C21" s="348"/>
      <c r="D21" s="348"/>
      <c r="E21" s="349"/>
      <c r="F21" s="111">
        <v>407</v>
      </c>
      <c r="G21" s="111"/>
      <c r="H21" s="111"/>
      <c r="I21" s="273">
        <v>-10</v>
      </c>
      <c r="J21" s="273"/>
      <c r="K21" s="111">
        <v>404</v>
      </c>
      <c r="L21" s="111"/>
      <c r="M21" s="111"/>
      <c r="N21" s="273">
        <v>-10</v>
      </c>
      <c r="O21" s="273"/>
      <c r="P21" s="111">
        <v>458</v>
      </c>
      <c r="Q21" s="111"/>
      <c r="R21" s="111"/>
      <c r="S21" s="273">
        <v>-10</v>
      </c>
      <c r="T21" s="273"/>
      <c r="U21" s="111">
        <v>402</v>
      </c>
      <c r="V21" s="111"/>
      <c r="W21" s="111"/>
      <c r="X21" s="273">
        <v>-10</v>
      </c>
      <c r="Y21" s="273"/>
    </row>
    <row r="22" spans="1:25" ht="21.75" customHeight="1">
      <c r="A22" s="348" t="s">
        <v>74</v>
      </c>
      <c r="B22" s="348"/>
      <c r="C22" s="348"/>
      <c r="D22" s="348"/>
      <c r="E22" s="349"/>
      <c r="F22" s="111">
        <v>61</v>
      </c>
      <c r="G22" s="111"/>
      <c r="H22" s="111"/>
      <c r="I22" s="335"/>
      <c r="J22" s="273"/>
      <c r="K22" s="111">
        <v>61</v>
      </c>
      <c r="L22" s="111"/>
      <c r="M22" s="111"/>
      <c r="N22" s="335"/>
      <c r="O22" s="273"/>
      <c r="P22" s="111">
        <v>72</v>
      </c>
      <c r="Q22" s="111"/>
      <c r="R22" s="111"/>
      <c r="S22" s="335"/>
      <c r="T22" s="273"/>
      <c r="U22" s="111">
        <v>61</v>
      </c>
      <c r="V22" s="111"/>
      <c r="W22" s="111"/>
      <c r="X22" s="335"/>
      <c r="Y22" s="273"/>
    </row>
    <row r="23" spans="1:25" ht="21.75" customHeight="1">
      <c r="A23" s="348" t="s">
        <v>125</v>
      </c>
      <c r="B23" s="348"/>
      <c r="C23" s="348"/>
      <c r="D23" s="348"/>
      <c r="E23" s="348"/>
      <c r="F23" s="149">
        <v>11</v>
      </c>
      <c r="G23" s="111"/>
      <c r="H23" s="111"/>
      <c r="I23" s="335">
        <v>-1</v>
      </c>
      <c r="J23" s="273"/>
      <c r="K23" s="111">
        <v>12</v>
      </c>
      <c r="L23" s="111"/>
      <c r="M23" s="111"/>
      <c r="N23" s="335">
        <v>-1</v>
      </c>
      <c r="O23" s="273"/>
      <c r="P23" s="111">
        <v>9</v>
      </c>
      <c r="Q23" s="111"/>
      <c r="R23" s="111"/>
      <c r="S23" s="335"/>
      <c r="T23" s="273"/>
      <c r="U23" s="111">
        <v>9</v>
      </c>
      <c r="V23" s="111"/>
      <c r="W23" s="111"/>
      <c r="X23" s="335"/>
      <c r="Y23" s="273"/>
    </row>
    <row r="24" spans="1:25" ht="21.75" customHeight="1">
      <c r="A24" s="348" t="s">
        <v>124</v>
      </c>
      <c r="B24" s="348"/>
      <c r="C24" s="348"/>
      <c r="D24" s="348"/>
      <c r="E24" s="348"/>
      <c r="F24" s="149">
        <v>1</v>
      </c>
      <c r="G24" s="111"/>
      <c r="H24" s="111"/>
      <c r="I24" s="335">
        <v>-1</v>
      </c>
      <c r="J24" s="273"/>
      <c r="K24" s="111">
        <v>1</v>
      </c>
      <c r="L24" s="111"/>
      <c r="M24" s="111"/>
      <c r="N24" s="335">
        <v>-1</v>
      </c>
      <c r="O24" s="273"/>
      <c r="P24" s="111">
        <v>1</v>
      </c>
      <c r="Q24" s="111"/>
      <c r="R24" s="111"/>
      <c r="S24" s="335">
        <v>-1</v>
      </c>
      <c r="T24" s="273"/>
      <c r="U24" s="111">
        <v>1</v>
      </c>
      <c r="V24" s="111"/>
      <c r="W24" s="111"/>
      <c r="X24" s="335">
        <v>-1</v>
      </c>
      <c r="Y24" s="273"/>
    </row>
    <row r="25" spans="1:25" ht="11.25" customHeight="1" thickBot="1">
      <c r="A25" s="352"/>
      <c r="B25" s="352"/>
      <c r="C25" s="352"/>
      <c r="D25" s="352"/>
      <c r="E25" s="352"/>
      <c r="F25" s="189"/>
      <c r="G25" s="114"/>
      <c r="H25" s="114"/>
      <c r="I25" s="336"/>
      <c r="J25" s="336"/>
      <c r="K25" s="114"/>
      <c r="L25" s="114"/>
      <c r="M25" s="114"/>
      <c r="N25" s="350"/>
      <c r="O25" s="350"/>
      <c r="P25" s="114"/>
      <c r="Q25" s="114"/>
      <c r="R25" s="114"/>
      <c r="S25" s="336"/>
      <c r="T25" s="336"/>
      <c r="U25" s="114"/>
      <c r="V25" s="114"/>
      <c r="W25" s="114"/>
      <c r="X25" s="336"/>
      <c r="Y25" s="336"/>
    </row>
    <row r="26" spans="1:25" ht="18.75" customHeight="1">
      <c r="A26" s="47" t="s">
        <v>114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Y26" s="100" t="s">
        <v>173</v>
      </c>
    </row>
    <row r="27" spans="1:20" ht="18.75" customHeight="1">
      <c r="A27" s="33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</row>
    <row r="28" spans="1:25" ht="18.75" customHeight="1">
      <c r="A28" s="337" t="s">
        <v>130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</row>
    <row r="29" spans="1:20" ht="18.75" customHeight="1">
      <c r="A29" s="337" t="s">
        <v>129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</row>
    <row r="30" spans="1:25" ht="21.75" customHeight="1">
      <c r="A30" s="177" t="s">
        <v>203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</row>
    <row r="31" spans="1:4" ht="21.75" customHeight="1" thickBot="1">
      <c r="A31" s="128" t="s">
        <v>13</v>
      </c>
      <c r="B31" s="244"/>
      <c r="C31" s="244"/>
      <c r="D31" s="244"/>
    </row>
    <row r="32" spans="1:25" ht="21.75" customHeight="1">
      <c r="A32" s="264" t="s">
        <v>155</v>
      </c>
      <c r="B32" s="338"/>
      <c r="C32" s="338"/>
      <c r="D32" s="338"/>
      <c r="E32" s="338"/>
      <c r="F32" s="265" t="s">
        <v>12</v>
      </c>
      <c r="G32" s="265"/>
      <c r="H32" s="265"/>
      <c r="I32" s="265"/>
      <c r="J32" s="265"/>
      <c r="K32" s="265" t="s">
        <v>14</v>
      </c>
      <c r="L32" s="265"/>
      <c r="M32" s="265"/>
      <c r="N32" s="265"/>
      <c r="O32" s="265"/>
      <c r="P32" s="265" t="s">
        <v>15</v>
      </c>
      <c r="Q32" s="265"/>
      <c r="R32" s="265"/>
      <c r="S32" s="265"/>
      <c r="T32" s="265"/>
      <c r="U32" s="265" t="s">
        <v>16</v>
      </c>
      <c r="V32" s="265"/>
      <c r="W32" s="265"/>
      <c r="X32" s="265"/>
      <c r="Y32" s="249"/>
    </row>
    <row r="33" spans="1:25" ht="21.75" customHeight="1">
      <c r="A33" s="339"/>
      <c r="B33" s="340"/>
      <c r="C33" s="340"/>
      <c r="D33" s="340"/>
      <c r="E33" s="340"/>
      <c r="F33" s="334" t="s">
        <v>17</v>
      </c>
      <c r="G33" s="334"/>
      <c r="H33" s="334"/>
      <c r="I33" s="334" t="s">
        <v>18</v>
      </c>
      <c r="J33" s="334"/>
      <c r="K33" s="334" t="s">
        <v>17</v>
      </c>
      <c r="L33" s="334"/>
      <c r="M33" s="334"/>
      <c r="N33" s="334" t="s">
        <v>18</v>
      </c>
      <c r="O33" s="334"/>
      <c r="P33" s="334" t="s">
        <v>17</v>
      </c>
      <c r="Q33" s="334"/>
      <c r="R33" s="334"/>
      <c r="S33" s="334" t="s">
        <v>18</v>
      </c>
      <c r="T33" s="334"/>
      <c r="U33" s="334" t="s">
        <v>17</v>
      </c>
      <c r="V33" s="334"/>
      <c r="W33" s="334"/>
      <c r="X33" s="334" t="s">
        <v>18</v>
      </c>
      <c r="Y33" s="296"/>
    </row>
    <row r="34" spans="1:25" s="3" customFormat="1" ht="21.75" customHeight="1" hidden="1">
      <c r="A34" s="261" t="s">
        <v>19</v>
      </c>
      <c r="B34" s="261"/>
      <c r="C34" s="1" t="s">
        <v>11</v>
      </c>
      <c r="D34" s="2" t="s">
        <v>37</v>
      </c>
      <c r="E34" s="3" t="s">
        <v>34</v>
      </c>
      <c r="F34" s="149">
        <v>91</v>
      </c>
      <c r="G34" s="111"/>
      <c r="H34" s="111"/>
      <c r="I34" s="111" t="s">
        <v>60</v>
      </c>
      <c r="J34" s="111"/>
      <c r="K34" s="111">
        <v>40</v>
      </c>
      <c r="L34" s="111"/>
      <c r="M34" s="111"/>
      <c r="N34" s="111" t="s">
        <v>60</v>
      </c>
      <c r="O34" s="111"/>
      <c r="P34" s="111">
        <v>2</v>
      </c>
      <c r="Q34" s="111"/>
      <c r="R34" s="111"/>
      <c r="S34" s="111" t="s">
        <v>60</v>
      </c>
      <c r="T34" s="111"/>
      <c r="U34" s="111">
        <v>49</v>
      </c>
      <c r="V34" s="111"/>
      <c r="W34" s="111"/>
      <c r="X34" s="111" t="s">
        <v>60</v>
      </c>
      <c r="Y34" s="111"/>
    </row>
    <row r="35" spans="1:25" s="3" customFormat="1" ht="21.75" customHeight="1">
      <c r="A35" s="261" t="s">
        <v>19</v>
      </c>
      <c r="B35" s="261"/>
      <c r="C35" s="1" t="s">
        <v>11</v>
      </c>
      <c r="D35" s="2" t="s">
        <v>38</v>
      </c>
      <c r="E35" s="3" t="s">
        <v>34</v>
      </c>
      <c r="F35" s="149">
        <v>60</v>
      </c>
      <c r="G35" s="111"/>
      <c r="H35" s="111"/>
      <c r="I35" s="111" t="s">
        <v>60</v>
      </c>
      <c r="J35" s="111"/>
      <c r="K35" s="111">
        <v>23</v>
      </c>
      <c r="L35" s="111"/>
      <c r="M35" s="111"/>
      <c r="N35" s="111" t="s">
        <v>60</v>
      </c>
      <c r="O35" s="111"/>
      <c r="P35" s="111">
        <v>5</v>
      </c>
      <c r="Q35" s="111"/>
      <c r="R35" s="111"/>
      <c r="S35" s="111" t="s">
        <v>60</v>
      </c>
      <c r="T35" s="111"/>
      <c r="U35" s="111">
        <v>32</v>
      </c>
      <c r="V35" s="111"/>
      <c r="W35" s="111"/>
      <c r="X35" s="111" t="s">
        <v>60</v>
      </c>
      <c r="Y35" s="111"/>
    </row>
    <row r="36" spans="1:25" s="3" customFormat="1" ht="21.75" customHeight="1">
      <c r="A36" s="261"/>
      <c r="B36" s="261"/>
      <c r="C36" s="1" t="s">
        <v>36</v>
      </c>
      <c r="D36" s="2" t="s">
        <v>39</v>
      </c>
      <c r="F36" s="149">
        <v>46</v>
      </c>
      <c r="G36" s="111"/>
      <c r="H36" s="111"/>
      <c r="I36" s="111" t="s">
        <v>60</v>
      </c>
      <c r="J36" s="111"/>
      <c r="K36" s="111">
        <v>20</v>
      </c>
      <c r="L36" s="111"/>
      <c r="M36" s="111"/>
      <c r="N36" s="111" t="s">
        <v>60</v>
      </c>
      <c r="O36" s="111"/>
      <c r="P36" s="111">
        <v>6</v>
      </c>
      <c r="Q36" s="111"/>
      <c r="R36" s="111"/>
      <c r="S36" s="111" t="s">
        <v>60</v>
      </c>
      <c r="T36" s="111"/>
      <c r="U36" s="111">
        <v>20</v>
      </c>
      <c r="V36" s="111"/>
      <c r="W36" s="111"/>
      <c r="X36" s="111" t="s">
        <v>60</v>
      </c>
      <c r="Y36" s="111"/>
    </row>
    <row r="37" spans="1:25" s="3" customFormat="1" ht="21.75" customHeight="1">
      <c r="A37" s="261"/>
      <c r="B37" s="261"/>
      <c r="C37" s="1" t="s">
        <v>36</v>
      </c>
      <c r="D37" s="2" t="s">
        <v>35</v>
      </c>
      <c r="F37" s="149">
        <v>59</v>
      </c>
      <c r="G37" s="111"/>
      <c r="H37" s="111"/>
      <c r="I37" s="111" t="s">
        <v>205</v>
      </c>
      <c r="J37" s="111"/>
      <c r="K37" s="111">
        <v>24</v>
      </c>
      <c r="L37" s="111"/>
      <c r="M37" s="111"/>
      <c r="N37" s="111" t="s">
        <v>205</v>
      </c>
      <c r="O37" s="111"/>
      <c r="P37" s="111">
        <v>5</v>
      </c>
      <c r="Q37" s="111"/>
      <c r="R37" s="111"/>
      <c r="S37" s="111" t="s">
        <v>60</v>
      </c>
      <c r="T37" s="111"/>
      <c r="U37" s="111">
        <v>30</v>
      </c>
      <c r="V37" s="111"/>
      <c r="W37" s="111"/>
      <c r="X37" s="111" t="s">
        <v>60</v>
      </c>
      <c r="Y37" s="111"/>
    </row>
    <row r="38" spans="1:25" s="3" customFormat="1" ht="21.75" customHeight="1">
      <c r="A38" s="261"/>
      <c r="B38" s="261"/>
      <c r="C38" s="1" t="s">
        <v>36</v>
      </c>
      <c r="D38" s="2" t="s">
        <v>36</v>
      </c>
      <c r="F38" s="149">
        <v>58</v>
      </c>
      <c r="G38" s="111"/>
      <c r="H38" s="111"/>
      <c r="I38" s="111" t="s">
        <v>205</v>
      </c>
      <c r="J38" s="111"/>
      <c r="K38" s="111">
        <v>31</v>
      </c>
      <c r="L38" s="111"/>
      <c r="M38" s="111"/>
      <c r="N38" s="111" t="s">
        <v>205</v>
      </c>
      <c r="O38" s="111"/>
      <c r="P38" s="111">
        <v>3</v>
      </c>
      <c r="Q38" s="111"/>
      <c r="R38" s="111"/>
      <c r="S38" s="111" t="s">
        <v>206</v>
      </c>
      <c r="T38" s="111"/>
      <c r="U38" s="111">
        <v>24</v>
      </c>
      <c r="V38" s="111"/>
      <c r="W38" s="111"/>
      <c r="X38" s="111" t="s">
        <v>206</v>
      </c>
      <c r="Y38" s="111"/>
    </row>
    <row r="39" spans="1:25" s="45" customFormat="1" ht="21.75" customHeight="1" thickBot="1">
      <c r="A39" s="333"/>
      <c r="B39" s="333"/>
      <c r="C39" s="101" t="s">
        <v>208</v>
      </c>
      <c r="D39" s="102" t="s">
        <v>192</v>
      </c>
      <c r="F39" s="178">
        <f>SUM(K39,P39,U39)</f>
        <v>49</v>
      </c>
      <c r="G39" s="117"/>
      <c r="H39" s="117"/>
      <c r="I39" s="117">
        <f>SUM(N39,S39,X39)</f>
        <v>2</v>
      </c>
      <c r="J39" s="117"/>
      <c r="K39" s="117">
        <v>21</v>
      </c>
      <c r="L39" s="117"/>
      <c r="M39" s="117"/>
      <c r="N39" s="117">
        <v>2</v>
      </c>
      <c r="O39" s="117"/>
      <c r="P39" s="117">
        <v>4</v>
      </c>
      <c r="Q39" s="117"/>
      <c r="R39" s="117"/>
      <c r="S39" s="117" t="s">
        <v>60</v>
      </c>
      <c r="T39" s="117"/>
      <c r="U39" s="117">
        <v>24</v>
      </c>
      <c r="V39" s="117"/>
      <c r="W39" s="117"/>
      <c r="X39" s="117" t="s">
        <v>60</v>
      </c>
      <c r="Y39" s="117"/>
    </row>
    <row r="40" spans="1:25" ht="21.75" customHeight="1">
      <c r="A40" s="35" t="s">
        <v>174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184" t="s">
        <v>150</v>
      </c>
      <c r="R40" s="184"/>
      <c r="S40" s="184"/>
      <c r="T40" s="184"/>
      <c r="U40" s="184"/>
      <c r="V40" s="184"/>
      <c r="W40" s="184"/>
      <c r="X40" s="184"/>
      <c r="Y40" s="184"/>
    </row>
  </sheetData>
  <sheetProtection/>
  <mergeCells count="277">
    <mergeCell ref="Q40:Y40"/>
    <mergeCell ref="U39:W39"/>
    <mergeCell ref="X39:Y39"/>
    <mergeCell ref="F36:H36"/>
    <mergeCell ref="I36:J36"/>
    <mergeCell ref="K36:M36"/>
    <mergeCell ref="N36:O36"/>
    <mergeCell ref="P36:R36"/>
    <mergeCell ref="F39:H39"/>
    <mergeCell ref="I39:J39"/>
    <mergeCell ref="N39:O39"/>
    <mergeCell ref="P39:R39"/>
    <mergeCell ref="A27:T27"/>
    <mergeCell ref="A23:E23"/>
    <mergeCell ref="F23:H23"/>
    <mergeCell ref="I23:J23"/>
    <mergeCell ref="P25:R25"/>
    <mergeCell ref="K35:M35"/>
    <mergeCell ref="P38:R38"/>
    <mergeCell ref="K39:M39"/>
    <mergeCell ref="U19:W19"/>
    <mergeCell ref="A28:Y28"/>
    <mergeCell ref="P24:R24"/>
    <mergeCell ref="A24:E24"/>
    <mergeCell ref="F24:H24"/>
    <mergeCell ref="I24:J24"/>
    <mergeCell ref="A25:E25"/>
    <mergeCell ref="U24:W24"/>
    <mergeCell ref="A22:E22"/>
    <mergeCell ref="F22:H22"/>
    <mergeCell ref="I22:J22"/>
    <mergeCell ref="N22:O22"/>
    <mergeCell ref="K22:M22"/>
    <mergeCell ref="A17:E17"/>
    <mergeCell ref="A21:E21"/>
    <mergeCell ref="F21:H21"/>
    <mergeCell ref="I21:J21"/>
    <mergeCell ref="I19:J19"/>
    <mergeCell ref="A20:E20"/>
    <mergeCell ref="A18:E18"/>
    <mergeCell ref="A19:E19"/>
    <mergeCell ref="I18:J18"/>
    <mergeCell ref="F18:H18"/>
    <mergeCell ref="F16:H16"/>
    <mergeCell ref="F19:H19"/>
    <mergeCell ref="I17:J17"/>
    <mergeCell ref="I14:J14"/>
    <mergeCell ref="P18:R18"/>
    <mergeCell ref="A5:E5"/>
    <mergeCell ref="F5:H5"/>
    <mergeCell ref="I5:J5"/>
    <mergeCell ref="A13:E13"/>
    <mergeCell ref="A11:E11"/>
    <mergeCell ref="F10:H10"/>
    <mergeCell ref="F15:H15"/>
    <mergeCell ref="F17:H17"/>
    <mergeCell ref="S21:T21"/>
    <mergeCell ref="U21:W21"/>
    <mergeCell ref="S25:T25"/>
    <mergeCell ref="U23:W23"/>
    <mergeCell ref="N20:O20"/>
    <mergeCell ref="P20:R20"/>
    <mergeCell ref="S23:T23"/>
    <mergeCell ref="N24:O24"/>
    <mergeCell ref="N25:O25"/>
    <mergeCell ref="P23:R23"/>
    <mergeCell ref="P22:R22"/>
    <mergeCell ref="U22:W22"/>
    <mergeCell ref="U25:W25"/>
    <mergeCell ref="K23:M23"/>
    <mergeCell ref="K25:M25"/>
    <mergeCell ref="N19:O19"/>
    <mergeCell ref="K24:M24"/>
    <mergeCell ref="N23:O23"/>
    <mergeCell ref="K19:M19"/>
    <mergeCell ref="K20:M20"/>
    <mergeCell ref="K17:M17"/>
    <mergeCell ref="X25:Y25"/>
    <mergeCell ref="X21:Y21"/>
    <mergeCell ref="S22:T22"/>
    <mergeCell ref="P19:R19"/>
    <mergeCell ref="S19:T19"/>
    <mergeCell ref="X22:Y22"/>
    <mergeCell ref="X23:Y23"/>
    <mergeCell ref="X24:Y24"/>
    <mergeCell ref="S24:T24"/>
    <mergeCell ref="S20:T20"/>
    <mergeCell ref="K21:M21"/>
    <mergeCell ref="X17:Y17"/>
    <mergeCell ref="U17:W17"/>
    <mergeCell ref="N17:O17"/>
    <mergeCell ref="K18:M18"/>
    <mergeCell ref="X18:Y18"/>
    <mergeCell ref="U20:W20"/>
    <mergeCell ref="X20:Y20"/>
    <mergeCell ref="X19:Y19"/>
    <mergeCell ref="U18:W18"/>
    <mergeCell ref="N15:O15"/>
    <mergeCell ref="N18:O18"/>
    <mergeCell ref="K16:M16"/>
    <mergeCell ref="S17:T17"/>
    <mergeCell ref="S18:T18"/>
    <mergeCell ref="P17:R17"/>
    <mergeCell ref="P16:R16"/>
    <mergeCell ref="N16:O16"/>
    <mergeCell ref="K15:M15"/>
    <mergeCell ref="I15:J15"/>
    <mergeCell ref="S15:T15"/>
    <mergeCell ref="U14:W14"/>
    <mergeCell ref="X14:Y14"/>
    <mergeCell ref="S16:T16"/>
    <mergeCell ref="U16:W16"/>
    <mergeCell ref="S14:T14"/>
    <mergeCell ref="U15:W15"/>
    <mergeCell ref="X15:Y15"/>
    <mergeCell ref="X16:Y16"/>
    <mergeCell ref="S12:T12"/>
    <mergeCell ref="A14:E14"/>
    <mergeCell ref="F14:H14"/>
    <mergeCell ref="P15:R15"/>
    <mergeCell ref="I16:J16"/>
    <mergeCell ref="A16:E16"/>
    <mergeCell ref="K14:M14"/>
    <mergeCell ref="N14:O14"/>
    <mergeCell ref="P14:R14"/>
    <mergeCell ref="A15:E15"/>
    <mergeCell ref="F13:H13"/>
    <mergeCell ref="I13:J13"/>
    <mergeCell ref="K13:M13"/>
    <mergeCell ref="N13:O13"/>
    <mergeCell ref="U12:W12"/>
    <mergeCell ref="X12:Y12"/>
    <mergeCell ref="P13:R13"/>
    <mergeCell ref="S13:T13"/>
    <mergeCell ref="U13:W13"/>
    <mergeCell ref="X13:Y13"/>
    <mergeCell ref="A12:E12"/>
    <mergeCell ref="F12:H12"/>
    <mergeCell ref="I12:J12"/>
    <mergeCell ref="K12:M12"/>
    <mergeCell ref="N12:O12"/>
    <mergeCell ref="P12:R12"/>
    <mergeCell ref="X11:Y11"/>
    <mergeCell ref="S10:T10"/>
    <mergeCell ref="U10:W10"/>
    <mergeCell ref="N9:O9"/>
    <mergeCell ref="S9:T9"/>
    <mergeCell ref="X10:Y10"/>
    <mergeCell ref="X9:Y9"/>
    <mergeCell ref="S11:T11"/>
    <mergeCell ref="P11:R11"/>
    <mergeCell ref="N11:O11"/>
    <mergeCell ref="U11:W11"/>
    <mergeCell ref="F11:H11"/>
    <mergeCell ref="I11:J11"/>
    <mergeCell ref="K11:M11"/>
    <mergeCell ref="N10:O10"/>
    <mergeCell ref="P10:R10"/>
    <mergeCell ref="A9:E9"/>
    <mergeCell ref="F9:H9"/>
    <mergeCell ref="I9:J9"/>
    <mergeCell ref="K9:M9"/>
    <mergeCell ref="A10:E10"/>
    <mergeCell ref="K10:M10"/>
    <mergeCell ref="I10:J10"/>
    <mergeCell ref="U7:W7"/>
    <mergeCell ref="X7:Y7"/>
    <mergeCell ref="P9:R9"/>
    <mergeCell ref="U9:W9"/>
    <mergeCell ref="S8:T8"/>
    <mergeCell ref="U8:W8"/>
    <mergeCell ref="S7:T7"/>
    <mergeCell ref="X8:Y8"/>
    <mergeCell ref="N8:O8"/>
    <mergeCell ref="P8:R8"/>
    <mergeCell ref="P7:R7"/>
    <mergeCell ref="N6:O6"/>
    <mergeCell ref="A8:E8"/>
    <mergeCell ref="F8:H8"/>
    <mergeCell ref="I8:J8"/>
    <mergeCell ref="K8:M8"/>
    <mergeCell ref="K6:M6"/>
    <mergeCell ref="A6:E6"/>
    <mergeCell ref="I6:J6"/>
    <mergeCell ref="N7:O7"/>
    <mergeCell ref="F6:H6"/>
    <mergeCell ref="A7:E7"/>
    <mergeCell ref="F7:H7"/>
    <mergeCell ref="I7:J7"/>
    <mergeCell ref="K7:M7"/>
    <mergeCell ref="P6:R6"/>
    <mergeCell ref="P4:R4"/>
    <mergeCell ref="S4:T4"/>
    <mergeCell ref="X6:Y6"/>
    <mergeCell ref="S6:T6"/>
    <mergeCell ref="U6:W6"/>
    <mergeCell ref="U5:W5"/>
    <mergeCell ref="S5:T5"/>
    <mergeCell ref="K5:M5"/>
    <mergeCell ref="N5:O5"/>
    <mergeCell ref="X5:Y5"/>
    <mergeCell ref="U3:Y3"/>
    <mergeCell ref="N4:O4"/>
    <mergeCell ref="U4:W4"/>
    <mergeCell ref="U32:Y32"/>
    <mergeCell ref="A3:E3"/>
    <mergeCell ref="F3:J3"/>
    <mergeCell ref="K3:O3"/>
    <mergeCell ref="A4:E4"/>
    <mergeCell ref="F4:H4"/>
    <mergeCell ref="I4:J4"/>
    <mergeCell ref="K4:M4"/>
    <mergeCell ref="P3:T3"/>
    <mergeCell ref="P5:R5"/>
    <mergeCell ref="X35:Y35"/>
    <mergeCell ref="A1:Y1"/>
    <mergeCell ref="A30:Y30"/>
    <mergeCell ref="A31:D31"/>
    <mergeCell ref="A32:E33"/>
    <mergeCell ref="F32:J32"/>
    <mergeCell ref="K32:O32"/>
    <mergeCell ref="K33:M33"/>
    <mergeCell ref="X4:Y4"/>
    <mergeCell ref="P32:T32"/>
    <mergeCell ref="X34:Y34"/>
    <mergeCell ref="U33:W33"/>
    <mergeCell ref="N34:O34"/>
    <mergeCell ref="U34:W34"/>
    <mergeCell ref="X33:Y33"/>
    <mergeCell ref="N33:O33"/>
    <mergeCell ref="P33:R33"/>
    <mergeCell ref="P34:R34"/>
    <mergeCell ref="S34:T34"/>
    <mergeCell ref="A36:B36"/>
    <mergeCell ref="A35:B35"/>
    <mergeCell ref="A34:B34"/>
    <mergeCell ref="F34:H34"/>
    <mergeCell ref="I34:J34"/>
    <mergeCell ref="K34:M34"/>
    <mergeCell ref="F35:H35"/>
    <mergeCell ref="I35:J35"/>
    <mergeCell ref="U38:W38"/>
    <mergeCell ref="S36:T36"/>
    <mergeCell ref="U36:W36"/>
    <mergeCell ref="N35:O35"/>
    <mergeCell ref="P35:R35"/>
    <mergeCell ref="S35:T35"/>
    <mergeCell ref="U35:W35"/>
    <mergeCell ref="S37:T37"/>
    <mergeCell ref="U37:W37"/>
    <mergeCell ref="X36:Y36"/>
    <mergeCell ref="A39:B39"/>
    <mergeCell ref="A38:B38"/>
    <mergeCell ref="F38:H38"/>
    <mergeCell ref="I38:J38"/>
    <mergeCell ref="K38:M38"/>
    <mergeCell ref="X38:Y38"/>
    <mergeCell ref="N38:O38"/>
    <mergeCell ref="S38:T38"/>
    <mergeCell ref="S39:T39"/>
    <mergeCell ref="F33:H33"/>
    <mergeCell ref="F20:H20"/>
    <mergeCell ref="I20:J20"/>
    <mergeCell ref="F25:H25"/>
    <mergeCell ref="I25:J25"/>
    <mergeCell ref="I33:J33"/>
    <mergeCell ref="A29:T29"/>
    <mergeCell ref="S33:T33"/>
    <mergeCell ref="N21:O21"/>
    <mergeCell ref="P21:R21"/>
    <mergeCell ref="X37:Y37"/>
    <mergeCell ref="A37:B37"/>
    <mergeCell ref="F37:H37"/>
    <mergeCell ref="I37:J37"/>
    <mergeCell ref="K37:M37"/>
    <mergeCell ref="N37:O37"/>
    <mergeCell ref="P37:R3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2013-03-21T00:04:50Z</cp:lastPrinted>
  <dcterms:created xsi:type="dcterms:W3CDTF">2001-02-26T07:05:11Z</dcterms:created>
  <dcterms:modified xsi:type="dcterms:W3CDTF">2013-04-04T04:26:42Z</dcterms:modified>
  <cp:category/>
  <cp:version/>
  <cp:contentType/>
  <cp:contentStatus/>
</cp:coreProperties>
</file>