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20" windowHeight="4695" tabRatio="856" activeTab="4"/>
  </bookViews>
  <sheets>
    <sheet name="見出し" sheetId="1" r:id="rId1"/>
    <sheet name="1" sheetId="2" r:id="rId2"/>
    <sheet name="2.3" sheetId="3" r:id="rId3"/>
    <sheet name="4" sheetId="4" r:id="rId4"/>
    <sheet name="5" sheetId="5" r:id="rId5"/>
    <sheet name="6.7" sheetId="6" r:id="rId6"/>
    <sheet name="8～11" sheetId="7" r:id="rId7"/>
    <sheet name="12.13" sheetId="8" r:id="rId8"/>
    <sheet name="150頁" sheetId="9" r:id="rId9"/>
  </sheets>
  <definedNames>
    <definedName name="_xlnm.Print_Area" localSheetId="6">'8～11'!$A$1:$AD$50</definedName>
    <definedName name="_xlnm.Print_Area" localSheetId="0">'見出し'!$A$1:$N$26</definedName>
  </definedNames>
  <calcPr fullCalcOnLoad="1"/>
</workbook>
</file>

<file path=xl/sharedStrings.xml><?xml version="1.0" encoding="utf-8"?>
<sst xmlns="http://schemas.openxmlformats.org/spreadsheetml/2006/main" count="1205" uniqueCount="340">
  <si>
    <t>－</t>
  </si>
  <si>
    <t>１５．</t>
  </si>
  <si>
    <t>幼稚園・学校数および園児・生徒数</t>
  </si>
  <si>
    <t>中学校卒業生の産業別就職状況</t>
  </si>
  <si>
    <t>高等学校卒業生の進路状況</t>
  </si>
  <si>
    <t>主要社会教育施設の利用状況</t>
  </si>
  <si>
    <t>図書館の利用状況</t>
  </si>
  <si>
    <t>小学校の概況</t>
  </si>
  <si>
    <t>中学校の概況</t>
  </si>
  <si>
    <t>大学の概況</t>
  </si>
  <si>
    <t>公民館設置数</t>
  </si>
  <si>
    <t>教育および文化</t>
  </si>
  <si>
    <t>…</t>
  </si>
  <si>
    <t>平　成</t>
  </si>
  <si>
    <t>１</t>
  </si>
  <si>
    <t>総　　　　　数</t>
  </si>
  <si>
    <t>中　央　公　民　館</t>
  </si>
  <si>
    <t>地　区　公　民　館</t>
  </si>
  <si>
    <t>町　内　公　民　館</t>
  </si>
  <si>
    <t>資料 … 生涯学習課</t>
  </si>
  <si>
    <t>年　　　　　次</t>
  </si>
  <si>
    <t>１５．教 育 お よ び 文 化</t>
  </si>
  <si>
    <t>学校基本調査</t>
  </si>
  <si>
    <t>学　　　校</t>
  </si>
  <si>
    <t>校 数</t>
  </si>
  <si>
    <t>生 徒 数</t>
  </si>
  <si>
    <t>公立</t>
  </si>
  <si>
    <t>私立</t>
  </si>
  <si>
    <t>小学校</t>
  </si>
  <si>
    <t>中学校</t>
  </si>
  <si>
    <t>高等学校</t>
  </si>
  <si>
    <t>大学</t>
  </si>
  <si>
    <t>各年５月１日現在</t>
  </si>
  <si>
    <t>資料 … 学校教育課</t>
  </si>
  <si>
    <t>年　　　度</t>
  </si>
  <si>
    <t>小　　　　学　　　　校</t>
  </si>
  <si>
    <t>中　　　　学　　　　校</t>
  </si>
  <si>
    <t>高　　等　　学　　校</t>
  </si>
  <si>
    <t>児童１人あたり</t>
  </si>
  <si>
    <t>生徒１人あたり</t>
  </si>
  <si>
    <t>の高等学校費</t>
  </si>
  <si>
    <t>（円）</t>
  </si>
  <si>
    <t>（１）　中央公民館 ・ サザンクロス ・ 美術館</t>
  </si>
  <si>
    <t>（単位 ： 件 ・ 人）</t>
  </si>
  <si>
    <t>ふ れ あ い 広 場 サ ザ ン ク ロ ス</t>
  </si>
  <si>
    <t>美 術 館</t>
  </si>
  <si>
    <t>大ホ－ル</t>
  </si>
  <si>
    <t>講 座 室</t>
  </si>
  <si>
    <t>会 議 室</t>
  </si>
  <si>
    <t>研 修 室</t>
  </si>
  <si>
    <t>視聴覚室</t>
  </si>
  <si>
    <t>（２）　市　 立　 少　 年　 自　 然　 の　 家</t>
  </si>
  <si>
    <t>小　　学　　校</t>
  </si>
  <si>
    <t>中　　学　　校</t>
  </si>
  <si>
    <t>少　年　団　体</t>
  </si>
  <si>
    <t>そ の 他 の 団 体</t>
  </si>
  <si>
    <t>団体数</t>
  </si>
  <si>
    <t>入所者数</t>
  </si>
  <si>
    <t>開館日数</t>
  </si>
  <si>
    <t>貸　　　出　　　者　　　数</t>
  </si>
  <si>
    <t>貸　　　出　　　冊　　　数</t>
  </si>
  <si>
    <t>蔵　書　数</t>
  </si>
  <si>
    <t>総　　数</t>
  </si>
  <si>
    <t>本　　館</t>
  </si>
  <si>
    <t>移　 　動</t>
  </si>
  <si>
    <t>図 書 館</t>
  </si>
  <si>
    <t>年　　　　　　度</t>
  </si>
  <si>
    <t>園　　数</t>
  </si>
  <si>
    <t>学 級 数</t>
  </si>
  <si>
    <t>園 児 数</t>
  </si>
  <si>
    <t>教 員 数</t>
  </si>
  <si>
    <t>幼稚園費</t>
  </si>
  <si>
    <t>保 育 料</t>
  </si>
  <si>
    <t>月額保育料</t>
  </si>
  <si>
    <t>（千円）</t>
  </si>
  <si>
    <t>　　　　　の　　　　　　　　　　概　　　　　　　　　　況</t>
  </si>
  <si>
    <t>学　　　　　　校　　　　　　名</t>
  </si>
  <si>
    <t>全　　　　　学　　　　　年</t>
  </si>
  <si>
    <t>１　　　　　年</t>
  </si>
  <si>
    <t>２　　　　　年</t>
  </si>
  <si>
    <t>３　　　　　年</t>
  </si>
  <si>
    <t>４　　　　　年</t>
  </si>
  <si>
    <t>５　　　　　年</t>
  </si>
  <si>
    <t>６　　　　　年</t>
  </si>
  <si>
    <t>学級数</t>
  </si>
  <si>
    <t>教員数</t>
  </si>
  <si>
    <t>１学級あたり</t>
  </si>
  <si>
    <t>男</t>
  </si>
  <si>
    <t>女</t>
  </si>
  <si>
    <t>総 数</t>
  </si>
  <si>
    <t>児　童　数</t>
  </si>
  <si>
    <t>平　　　成</t>
  </si>
  <si>
    <t>境川</t>
  </si>
  <si>
    <t>南</t>
  </si>
  <si>
    <t>西</t>
  </si>
  <si>
    <t>南立石</t>
  </si>
  <si>
    <t>亀川</t>
  </si>
  <si>
    <t>朝日</t>
  </si>
  <si>
    <t>石垣</t>
  </si>
  <si>
    <t>青山</t>
  </si>
  <si>
    <t>東山</t>
  </si>
  <si>
    <t>上人</t>
  </si>
  <si>
    <t>鶴見</t>
  </si>
  <si>
    <t>春木川</t>
  </si>
  <si>
    <t>緑丘</t>
  </si>
  <si>
    <t>大平山</t>
  </si>
  <si>
    <t>明星</t>
  </si>
  <si>
    <t>１</t>
  </si>
  <si>
    <t>１　　　　　　年</t>
  </si>
  <si>
    <t>２　　　　　　年</t>
  </si>
  <si>
    <t>３　　　　　　年</t>
  </si>
  <si>
    <t>４　　　　　　年</t>
  </si>
  <si>
    <t>総　数</t>
  </si>
  <si>
    <t>平　　　　成</t>
  </si>
  <si>
    <t>私立別府大学</t>
  </si>
  <si>
    <t>私立別府大学短期大学部</t>
  </si>
  <si>
    <t>私立立命館アジア太平洋大学</t>
  </si>
  <si>
    <t>－</t>
  </si>
  <si>
    <t>女</t>
  </si>
  <si>
    <t>中　央　公　民　館</t>
  </si>
  <si>
    <t>の小学校費 　</t>
  </si>
  <si>
    <t>の中学校費 　</t>
  </si>
  <si>
    <t>年</t>
  </si>
  <si>
    <t>年</t>
  </si>
  <si>
    <t>年　　　度</t>
  </si>
  <si>
    <t>年　　　　度</t>
  </si>
  <si>
    <t>年 度 ・ 区 分</t>
  </si>
  <si>
    <t>年</t>
  </si>
  <si>
    <t>研修室・その他</t>
  </si>
  <si>
    <t>【注】 養護学校を含む。</t>
  </si>
  <si>
    <t>年　　度 　・ 　区　　分</t>
  </si>
  <si>
    <t>年　　　　　　度</t>
  </si>
  <si>
    <t>高等学校の概況 （通信制を除く）</t>
  </si>
  <si>
    <t>市      　   　　       立</t>
  </si>
  <si>
    <t>県             　　　　  立</t>
  </si>
  <si>
    <t>朝日</t>
  </si>
  <si>
    <t>青山</t>
  </si>
  <si>
    <t>東山</t>
  </si>
  <si>
    <t>南石垣養護学校中学部</t>
  </si>
  <si>
    <t>別府養護学校中学部</t>
  </si>
  <si>
    <t>鶴見養護学校中学部</t>
  </si>
  <si>
    <t>中部</t>
  </si>
  <si>
    <t>北部</t>
  </si>
  <si>
    <t>浜脇</t>
  </si>
  <si>
    <t>鶴見台</t>
  </si>
  <si>
    <t>明豊</t>
  </si>
  <si>
    <t>中学校名</t>
  </si>
  <si>
    <t>学校基本調査</t>
  </si>
  <si>
    <t>学 級 数</t>
  </si>
  <si>
    <t>１学級あたり</t>
  </si>
  <si>
    <t>総　　数</t>
  </si>
  <si>
    <t>男</t>
  </si>
  <si>
    <t>公立</t>
  </si>
  <si>
    <t>各年５月１日現在</t>
  </si>
  <si>
    <t>南石垣養護学校小学部</t>
  </si>
  <si>
    <t>別府養護学校小学部</t>
  </si>
  <si>
    <t>鶴見養護学校小学部</t>
  </si>
  <si>
    <t>　　　　　の　　　　　　　　　　概　　　　　　　　　　況</t>
  </si>
  <si>
    <t>全　　　　　学　　　　　年</t>
  </si>
  <si>
    <t>１　　　　　　　　年</t>
  </si>
  <si>
    <t>２　　　　　　　　年</t>
  </si>
  <si>
    <t>３　　　　　　　　年</t>
  </si>
  <si>
    <t>教 員 数</t>
  </si>
  <si>
    <t>生　徒　数</t>
  </si>
  <si>
    <t>平　　　成</t>
  </si>
  <si>
    <t>１</t>
  </si>
  <si>
    <t>山の手</t>
  </si>
  <si>
    <t>私立</t>
  </si>
  <si>
    <t>大学・短期大学</t>
  </si>
  <si>
    <t>－</t>
  </si>
  <si>
    <t>幼稚園</t>
  </si>
  <si>
    <t>平　  成</t>
  </si>
  <si>
    <t>【注】 勤労学生を含むため就職者の計と一致しない。</t>
  </si>
  <si>
    <t>※ 大分県学校要覧の様式変更により、養護学校毎の学年別男女数の詳細が不明となる。</t>
  </si>
  <si>
    <t>各年５月１日現在</t>
  </si>
  <si>
    <t>平 成 １８ 年度</t>
  </si>
  <si>
    <t>８</t>
  </si>
  <si>
    <t>１．</t>
  </si>
  <si>
    <t>２．</t>
  </si>
  <si>
    <t>１．　　幼 稚 園 ・ 学 校 数 お よ び 園 児 ・ 生 徒 数</t>
  </si>
  <si>
    <t>８．　　大　　　　　　　　　　学　　　　　　　　　　の　　　　　</t>
  </si>
  <si>
    <t>年度別小・中・高等学校の経費の推移</t>
  </si>
  <si>
    <t>年度別市立幼稚園経費および保育料の推移</t>
  </si>
  <si>
    <t>年度別中学校卒業生の進路状況</t>
  </si>
  <si>
    <t>平 成 １９ 年度</t>
  </si>
  <si>
    <t>９</t>
  </si>
  <si>
    <t>９</t>
  </si>
  <si>
    <t>…</t>
  </si>
  <si>
    <t>天間</t>
  </si>
  <si>
    <t>※ 平成２０年版統計書より、天間小学校（休校）を掲載。</t>
  </si>
  <si>
    <t>総　　　数</t>
  </si>
  <si>
    <t>就　職　者</t>
  </si>
  <si>
    <t>無　業　者</t>
  </si>
  <si>
    <t>死 亡 ・ 不 詳</t>
  </si>
  <si>
    <t>平　成</t>
  </si>
  <si>
    <t>●専修学校等進・入学者＝「学校統計」37表　B専修学校+C専修学校+D公共職業能力</t>
  </si>
  <si>
    <t>●無業者＝「学校統計」38表　F左記以外の者</t>
  </si>
  <si>
    <t>総　　　　　　数</t>
  </si>
  <si>
    <t>第一次産業</t>
  </si>
  <si>
    <t>第二次産業</t>
  </si>
  <si>
    <t>第三次産業</t>
  </si>
  <si>
    <t>上記以外・不詳</t>
  </si>
  <si>
    <t>専修学校等</t>
  </si>
  <si>
    <t>就 職 者</t>
  </si>
  <si>
    <t>無 業 者</t>
  </si>
  <si>
    <t>死亡・不詳</t>
  </si>
  <si>
    <t>専修学校等</t>
  </si>
  <si>
    <t>就職者</t>
  </si>
  <si>
    <t>B</t>
  </si>
  <si>
    <t>E</t>
  </si>
  <si>
    <t>C</t>
  </si>
  <si>
    <t>F</t>
  </si>
  <si>
    <t>計</t>
  </si>
  <si>
    <t>※ 養護学校毎の教員数は、『５．小学校の概況』 に （　 ）内 で表示。</t>
  </si>
  <si>
    <t>２．　　年 度 別  小 ・ 中 ・ 高 等 学 校 の 経 費 の 推 移</t>
  </si>
  <si>
    <t>小　　　　　学　　　　　校　　　　　名</t>
  </si>
  <si>
    <t>２</t>
  </si>
  <si>
    <t>０</t>
  </si>
  <si>
    <t>０</t>
  </si>
  <si>
    <t>２</t>
  </si>
  <si>
    <t>９</t>
  </si>
  <si>
    <t>２</t>
  </si>
  <si>
    <t>０</t>
  </si>
  <si>
    <t>１９</t>
  </si>
  <si>
    <t>２０</t>
  </si>
  <si>
    <t>２</t>
  </si>
  <si>
    <t>平 成 ２０ 年度</t>
  </si>
  <si>
    <t>１７</t>
  </si>
  <si>
    <t>１８</t>
  </si>
  <si>
    <t>１９</t>
  </si>
  <si>
    <t>※ 中学校の平成２０年の増加は青山中学校北校舎改修による。</t>
  </si>
  <si>
    <t>※ 中学校の平成１９年の増加は青山中学校管理棟改修による。</t>
  </si>
  <si>
    <t>平    成</t>
  </si>
  <si>
    <t>９</t>
  </si>
  <si>
    <t>２</t>
  </si>
  <si>
    <t>０</t>
  </si>
  <si>
    <t>資料 … 生涯学習課</t>
  </si>
  <si>
    <t xml:space="preserve">  県      　  　　 　   立</t>
  </si>
  <si>
    <t xml:space="preserve">  市     　  　　　　    立</t>
  </si>
  <si>
    <t>進・入学者</t>
  </si>
  <si>
    <t>石垣原養護学校小学部</t>
  </si>
  <si>
    <t>石垣原養護学校中学部</t>
  </si>
  <si>
    <t>私立別府溝部学園短期大学</t>
  </si>
  <si>
    <t>資料 … 大分県学校要覧</t>
  </si>
  <si>
    <t>資料 … 大分県学校要覧</t>
  </si>
  <si>
    <t>平 成 １７年度</t>
  </si>
  <si>
    <t>平 成 ２１ 年度</t>
  </si>
  <si>
    <t>２０</t>
  </si>
  <si>
    <t>２１</t>
  </si>
  <si>
    <t>１</t>
  </si>
  <si>
    <t>１</t>
  </si>
  <si>
    <t>1</t>
  </si>
  <si>
    <t>１</t>
  </si>
  <si>
    <t>２１</t>
  </si>
  <si>
    <t>８</t>
  </si>
  <si>
    <t>１</t>
  </si>
  <si>
    <t>９</t>
  </si>
  <si>
    <t>１８</t>
  </si>
  <si>
    <t>８</t>
  </si>
  <si>
    <t>別府中央</t>
  </si>
  <si>
    <t>５　　　　　　年</t>
  </si>
  <si>
    <t>６　　　　　　年</t>
  </si>
  <si>
    <t>専　　攻　　科</t>
  </si>
  <si>
    <t>男</t>
  </si>
  <si>
    <t>※ 小中学校の平成２１年の増加は各小中学校の耐震工事に伴う施設改修による。</t>
  </si>
  <si>
    <t>総　  　数</t>
  </si>
  <si>
    <t>９</t>
  </si>
  <si>
    <t>２</t>
  </si>
  <si>
    <t>０</t>
  </si>
  <si>
    <t>１</t>
  </si>
  <si>
    <t>高等学校名</t>
  </si>
  <si>
    <t>全　　　学　　　年</t>
  </si>
  <si>
    <t>全　　　学　　　年</t>
  </si>
  <si>
    <t>2　　　　　　年</t>
  </si>
  <si>
    <t>1　　　　　　年</t>
  </si>
  <si>
    <t>3　　　　　　年</t>
  </si>
  <si>
    <t>教　　　員　　　数</t>
  </si>
  <si>
    <t>教　員　1　人　に</t>
  </si>
  <si>
    <t>対　す　る　生　徒　数</t>
  </si>
  <si>
    <t>総　　数</t>
  </si>
  <si>
    <t>公　　　　　　　　　　立</t>
  </si>
  <si>
    <t>県立別府鶴見丘</t>
  </si>
  <si>
    <t>県立別府鶴見丘（定時制）</t>
  </si>
  <si>
    <t>県立別府青山</t>
  </si>
  <si>
    <t>県立別府羽室台</t>
  </si>
  <si>
    <t>県立別府養護学校高等部</t>
  </si>
  <si>
    <t>県立石垣原養護学校高等部</t>
  </si>
  <si>
    <t>県立南石垣養護学校高等部</t>
  </si>
  <si>
    <t>市立別府商業</t>
  </si>
  <si>
    <t>私　　　　　　　　　　立</t>
  </si>
  <si>
    <t>別府溝部学園</t>
  </si>
  <si>
    <t>明豊</t>
  </si>
  <si>
    <t>　　　　　　　概　　　　　　　　　　要</t>
  </si>
  <si>
    <t>　　　　概　　　　　　要　　　（通　　　信　　　制　　　を　　　除　　　く）</t>
  </si>
  <si>
    <t>教　　員　　数</t>
  </si>
  <si>
    <t>※　平成２２年版統計書より様式を変更。</t>
  </si>
  <si>
    <t>※　平成２０年版統計書より私立高校に項目「専攻科」を追加。　　</t>
  </si>
  <si>
    <t>資料・・・大分県学校要覧</t>
  </si>
  <si>
    <t>資料・・・大分県学校要覧、別府溝部学園・明豊高等学校</t>
  </si>
  <si>
    <t>※　各養護学校の教員数は「５．小学校の概況」に（　　）内で表示。　</t>
  </si>
  <si>
    <t>・・・</t>
  </si>
  <si>
    <t>専　　攻　　科　　等</t>
  </si>
  <si>
    <t>進学者</t>
  </si>
  <si>
    <t>高等学校等</t>
  </si>
  <si>
    <t>進・入学者</t>
  </si>
  <si>
    <t>大学等</t>
  </si>
  <si>
    <t>進学者</t>
  </si>
  <si>
    <t>公共職業能
力開発施設　　等入学者</t>
  </si>
  <si>
    <t>※ 平成21年4月1日より野口小学校と北小学校が統合し、「別府中央小学校」が開校する。</t>
  </si>
  <si>
    <t>資料 … 総務課</t>
  </si>
  <si>
    <t>≪　メ　モ　≫</t>
  </si>
  <si>
    <t>150ページ</t>
  </si>
  <si>
    <t>高 等 学 校 費</t>
  </si>
  <si>
    <t>（千円）</t>
  </si>
  <si>
    <t>中 学 校 費</t>
  </si>
  <si>
    <t>小 学 校 費</t>
  </si>
  <si>
    <t>３．　　年度別市立幼稚園経費および保育料の推移</t>
  </si>
  <si>
    <t>４．　　小　　　　　　　　　　学　　　　　　　　　　校　　　　　</t>
  </si>
  <si>
    <t>５．　　中　　　　　　　　　　学　　　　　　　　　　校　　　　　</t>
  </si>
  <si>
    <t>６．　　高　　　　　　等　　　　　　学　　　　　　校　　　　　　の　　　　</t>
  </si>
  <si>
    <t>７．　　大　　　　　　　　　　学　　　　　　　　　　の　　　　　</t>
  </si>
  <si>
    <t>８．　　年 度 別 中 学 校 卒 業 生 の 進 路 状 況</t>
  </si>
  <si>
    <t>９．　　中 学 校 卒 業 生 の 産 業 別 就 職 状 況</t>
  </si>
  <si>
    <t>１０．　　高 等 学 校 卒 業 生 の 進 路 状 況</t>
  </si>
  <si>
    <t>１１．　　公　　 民　　 館　　 設　　 置　　 数</t>
  </si>
  <si>
    <t>１２．　　主 要 社 会 教 育 施 設 の 利 用 状 況</t>
  </si>
  <si>
    <t>１３．　　図　　書　　館　　の　　利　　用　　状　　況</t>
  </si>
  <si>
    <t>３．</t>
  </si>
  <si>
    <t>４．</t>
  </si>
  <si>
    <t>５．</t>
  </si>
  <si>
    <t>６．</t>
  </si>
  <si>
    <t>７．</t>
  </si>
  <si>
    <t>８．</t>
  </si>
  <si>
    <t>９．</t>
  </si>
  <si>
    <t>１０．</t>
  </si>
  <si>
    <t>１１．</t>
  </si>
  <si>
    <t>１２．</t>
  </si>
  <si>
    <t>１３．</t>
  </si>
  <si>
    <t>…</t>
  </si>
  <si>
    <t>…</t>
  </si>
</sst>
</file>

<file path=xl/styles.xml><?xml version="1.0" encoding="utf-8"?>
<styleSheet xmlns="http://schemas.openxmlformats.org/spreadsheetml/2006/main">
  <numFmts count="5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0"/>
    <numFmt numFmtId="178" formatCode="0.000_ "/>
    <numFmt numFmtId="179" formatCode="0.000_);[Red]\(0.000\)"/>
    <numFmt numFmtId="180" formatCode="#,##0.000_);[Red]\(#,##0.000\)"/>
    <numFmt numFmtId="181" formatCode="#,##0.00_);[Red]\(#,##0.00\)"/>
    <numFmt numFmtId="182" formatCode="#,##0_);[Red]\(#,##0\)"/>
    <numFmt numFmtId="183" formatCode="#,##0.0;\-#,##0.0"/>
    <numFmt numFmtId="184" formatCode="0.0"/>
    <numFmt numFmtId="185" formatCode="\(0\);\(\-0\)"/>
    <numFmt numFmtId="186" formatCode="#,##0.0_);[Red]\(#,##0.0\)"/>
    <numFmt numFmtId="187" formatCode="#,##0.0_ ;[Red]\-#,##0.0\ "/>
    <numFmt numFmtId="188" formatCode="#,##0.00_ ;[Red]\-#,##0.00\ "/>
    <numFmt numFmtId="189" formatCode="#,##0_ ;[Red]\-#,##0\ "/>
    <numFmt numFmtId="190" formatCode="0_ "/>
    <numFmt numFmtId="191" formatCode="#,##0.0_ "/>
    <numFmt numFmtId="192" formatCode="#,##0;&quot;△ &quot;#,##0"/>
    <numFmt numFmtId="193" formatCode="#,##0.0;&quot;△ &quot;#,##0.0"/>
    <numFmt numFmtId="194" formatCode="#,##0.00;&quot;△ &quot;#,##0.00"/>
    <numFmt numFmtId="195" formatCode="0.0%"/>
    <numFmt numFmtId="196" formatCode="#,##0.00_ "/>
    <numFmt numFmtId="197" formatCode="#,##0_);\(#,##0\)"/>
    <numFmt numFmtId="198" formatCode="#,##0.00_);\(#,##0.00\)"/>
    <numFmt numFmtId="199" formatCode="0,000&quot;ninn&quot;_ "/>
    <numFmt numFmtId="200" formatCode="0,000&quot;　人&quot;_ "/>
    <numFmt numFmtId="201" formatCode="0,000&quot; 人&quot;_ "/>
    <numFmt numFmtId="202" formatCode="0,000&quot; ％&quot;_ "/>
    <numFmt numFmtId="203" formatCode="000&quot; ％&quot;_ "/>
    <numFmt numFmtId="204" formatCode="h\$\$\.\$\$\.\$\$"/>
    <numFmt numFmtId="205" formatCode="&quot;H&quot;\$\$&quot;.&quot;\$\$&quot;.&quot;\$\$"/>
    <numFmt numFmtId="206" formatCode="#,##0.000;&quot;△ &quot;#,##0.000"/>
    <numFmt numFmtId="207" formatCode="#,##0.0_);\(#,##0.0\)"/>
    <numFmt numFmtId="208" formatCode="0_);[Red]\(0\)"/>
    <numFmt numFmtId="209" formatCode="0.00_ "/>
    <numFmt numFmtId="210" formatCode="0.0_);[Red]\(0.0\)"/>
    <numFmt numFmtId="211" formatCode="0;&quot;△ &quot;0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[$€-2]\ #,##0.00_);[Red]\([$€-2]\ #,##0.00\)"/>
    <numFmt numFmtId="216" formatCode="#,##0;\-#,##0;&quot;&quot;"/>
    <numFmt numFmtId="217" formatCode="#,##0.0;[Red]\-#,##0.0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26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12"/>
      <color indexed="30"/>
      <name val="ＭＳ Ｐゴシック"/>
      <family val="3"/>
    </font>
    <font>
      <sz val="10"/>
      <name val="ＭＳ Ｐゴシック"/>
      <family val="3"/>
    </font>
    <font>
      <sz val="12"/>
      <color indexed="8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4"/>
      <color indexed="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20" borderId="1" applyNumberFormat="0" applyAlignment="0" applyProtection="0"/>
    <xf numFmtId="0" fontId="20" fillId="21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1" fillId="0" borderId="3" applyNumberFormat="0" applyFill="0" applyAlignment="0" applyProtection="0"/>
    <xf numFmtId="0" fontId="22" fillId="3" borderId="0" applyNumberFormat="0" applyBorder="0" applyAlignment="0" applyProtection="0"/>
    <xf numFmtId="0" fontId="23" fillId="23" borderId="4" applyNumberFormat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3" borderId="9" applyNumberFormat="0" applyAlignment="0" applyProtection="0"/>
    <xf numFmtId="0" fontId="3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1" fillId="7" borderId="4" applyNumberFormat="0" applyAlignment="0" applyProtection="0"/>
    <xf numFmtId="0" fontId="11" fillId="0" borderId="0" applyNumberFormat="0" applyFill="0" applyBorder="0" applyAlignment="0" applyProtection="0"/>
    <xf numFmtId="0" fontId="32" fillId="4" borderId="0" applyNumberFormat="0" applyBorder="0" applyAlignment="0" applyProtection="0"/>
  </cellStyleXfs>
  <cellXfs count="391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2" fillId="0" borderId="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distributed" vertical="center"/>
    </xf>
    <xf numFmtId="192" fontId="4" fillId="0" borderId="13" xfId="0" applyNumberFormat="1" applyFont="1" applyFill="1" applyBorder="1" applyAlignment="1">
      <alignment horizontal="right" vertical="center"/>
    </xf>
    <xf numFmtId="192" fontId="4" fillId="0" borderId="0" xfId="0" applyNumberFormat="1" applyFont="1" applyFill="1" applyAlignment="1">
      <alignment horizontal="right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center" vertical="center"/>
    </xf>
    <xf numFmtId="197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197" fontId="6" fillId="0" borderId="0" xfId="0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top" wrapText="1"/>
    </xf>
    <xf numFmtId="0" fontId="0" fillId="0" borderId="0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0" fontId="2" fillId="0" borderId="17" xfId="0" applyFont="1" applyFill="1" applyBorder="1" applyAlignment="1">
      <alignment horizontal="center" vertical="center"/>
    </xf>
    <xf numFmtId="197" fontId="2" fillId="0" borderId="13" xfId="0" applyNumberFormat="1" applyFont="1" applyFill="1" applyBorder="1" applyAlignment="1">
      <alignment horizontal="right" vertical="center"/>
    </xf>
    <xf numFmtId="0" fontId="0" fillId="0" borderId="18" xfId="0" applyFont="1" applyFill="1" applyBorder="1" applyAlignment="1">
      <alignment horizontal="center" vertical="top"/>
    </xf>
    <xf numFmtId="0" fontId="0" fillId="0" borderId="19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top"/>
    </xf>
    <xf numFmtId="0" fontId="2" fillId="0" borderId="11" xfId="0" applyFont="1" applyBorder="1" applyAlignment="1">
      <alignment horizontal="right" vertical="center"/>
    </xf>
    <xf numFmtId="192" fontId="4" fillId="0" borderId="0" xfId="0" applyNumberFormat="1" applyFont="1" applyBorder="1" applyAlignment="1">
      <alignment horizontal="right" vertical="center"/>
    </xf>
    <xf numFmtId="192" fontId="4" fillId="0" borderId="0" xfId="0" applyNumberFormat="1" applyFont="1" applyFill="1" applyBorder="1" applyAlignment="1">
      <alignment horizontal="right" vertical="center"/>
    </xf>
    <xf numFmtId="0" fontId="2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horizontal="right" vertical="center"/>
    </xf>
    <xf numFmtId="0" fontId="2" fillId="0" borderId="19" xfId="0" applyFont="1" applyBorder="1" applyAlignment="1">
      <alignment horizontal="center"/>
    </xf>
    <xf numFmtId="193" fontId="4" fillId="0" borderId="0" xfId="0" applyNumberFormat="1" applyFont="1" applyFill="1" applyBorder="1" applyAlignment="1">
      <alignment horizontal="right" vertical="center"/>
    </xf>
    <xf numFmtId="193" fontId="4" fillId="0" borderId="0" xfId="0" applyNumberFormat="1" applyFont="1" applyAlignment="1">
      <alignment horizontal="right" vertical="center"/>
    </xf>
    <xf numFmtId="193" fontId="4" fillId="0" borderId="0" xfId="0" applyNumberFormat="1" applyFont="1" applyFill="1" applyAlignment="1">
      <alignment horizontal="right" vertical="center"/>
    </xf>
    <xf numFmtId="193" fontId="4" fillId="0" borderId="14" xfId="0" applyNumberFormat="1" applyFont="1" applyFill="1" applyBorder="1" applyAlignment="1">
      <alignment horizontal="right" vertical="center"/>
    </xf>
    <xf numFmtId="192" fontId="4" fillId="0" borderId="13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vertical="center"/>
    </xf>
    <xf numFmtId="197" fontId="6" fillId="0" borderId="13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0" fillId="0" borderId="14" xfId="0" applyBorder="1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/>
    </xf>
    <xf numFmtId="0" fontId="0" fillId="0" borderId="0" xfId="0" applyFont="1" applyAlignment="1">
      <alignment vertical="center" wrapText="1"/>
    </xf>
    <xf numFmtId="0" fontId="0" fillId="0" borderId="0" xfId="0" applyFill="1" applyBorder="1" applyAlignment="1">
      <alignment horizontal="right" vertical="center"/>
    </xf>
    <xf numFmtId="197" fontId="2" fillId="0" borderId="14" xfId="0" applyNumberFormat="1" applyFont="1" applyFill="1" applyBorder="1" applyAlignment="1">
      <alignment horizontal="right" vertical="center"/>
    </xf>
    <xf numFmtId="197" fontId="2" fillId="0" borderId="20" xfId="0" applyNumberFormat="1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right" vertical="center"/>
    </xf>
    <xf numFmtId="197" fontId="2" fillId="0" borderId="21" xfId="0" applyNumberFormat="1" applyFont="1" applyFill="1" applyBorder="1" applyAlignment="1">
      <alignment horizontal="right" vertical="center"/>
    </xf>
    <xf numFmtId="197" fontId="2" fillId="0" borderId="22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Alignment="1">
      <alignment horizontal="right" vertical="center"/>
    </xf>
    <xf numFmtId="49" fontId="2" fillId="0" borderId="14" xfId="0" applyNumberFormat="1" applyFont="1" applyFill="1" applyBorder="1" applyAlignment="1">
      <alignment horizontal="right" vertical="center"/>
    </xf>
    <xf numFmtId="0" fontId="13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/>
    </xf>
    <xf numFmtId="0" fontId="13" fillId="0" borderId="0" xfId="0" applyFont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15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left"/>
    </xf>
    <xf numFmtId="0" fontId="13" fillId="0" borderId="0" xfId="0" applyFont="1" applyAlignment="1">
      <alignment horizontal="left" vertical="center"/>
    </xf>
    <xf numFmtId="208" fontId="4" fillId="0" borderId="0" xfId="0" applyNumberFormat="1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shrinkToFit="1"/>
    </xf>
    <xf numFmtId="0" fontId="0" fillId="0" borderId="13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top"/>
    </xf>
    <xf numFmtId="0" fontId="0" fillId="0" borderId="0" xfId="0" applyFont="1" applyAlignment="1">
      <alignment horizontal="right" vertical="center" wrapText="1"/>
    </xf>
    <xf numFmtId="192" fontId="2" fillId="0" borderId="14" xfId="0" applyNumberFormat="1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192" fontId="4" fillId="0" borderId="14" xfId="0" applyNumberFormat="1" applyFont="1" applyFill="1" applyBorder="1" applyAlignment="1">
      <alignment horizontal="right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distributed" vertical="center"/>
    </xf>
    <xf numFmtId="49" fontId="2" fillId="0" borderId="14" xfId="0" applyNumberFormat="1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distributed" vertical="center"/>
    </xf>
    <xf numFmtId="192" fontId="2" fillId="0" borderId="20" xfId="0" applyNumberFormat="1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right" vertical="center"/>
    </xf>
    <xf numFmtId="49" fontId="6" fillId="0" borderId="11" xfId="0" applyNumberFormat="1" applyFont="1" applyFill="1" applyBorder="1" applyAlignment="1">
      <alignment horizontal="left" vertical="center"/>
    </xf>
    <xf numFmtId="192" fontId="8" fillId="0" borderId="13" xfId="0" applyNumberFormat="1" applyFont="1" applyFill="1" applyBorder="1" applyAlignment="1">
      <alignment horizontal="right" vertical="center"/>
    </xf>
    <xf numFmtId="192" fontId="8" fillId="0" borderId="0" xfId="0" applyNumberFormat="1" applyFont="1" applyFill="1" applyBorder="1" applyAlignment="1">
      <alignment horizontal="right" vertical="center"/>
    </xf>
    <xf numFmtId="193" fontId="8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49" fontId="6" fillId="0" borderId="0" xfId="0" applyNumberFormat="1" applyFont="1" applyFill="1" applyAlignment="1">
      <alignment horizontal="right" vertical="center"/>
    </xf>
    <xf numFmtId="49" fontId="6" fillId="0" borderId="0" xfId="0" applyNumberFormat="1" applyFont="1" applyFill="1" applyAlignment="1">
      <alignment horizontal="left" vertical="center"/>
    </xf>
    <xf numFmtId="0" fontId="4" fillId="0" borderId="14" xfId="0" applyFont="1" applyFill="1" applyBorder="1" applyAlignment="1">
      <alignment horizontal="center" vertical="center"/>
    </xf>
    <xf numFmtId="197" fontId="4" fillId="0" borderId="13" xfId="0" applyNumberFormat="1" applyFont="1" applyFill="1" applyBorder="1" applyAlignment="1">
      <alignment horizontal="right" vertical="center"/>
    </xf>
    <xf numFmtId="197" fontId="4" fillId="0" borderId="0" xfId="0" applyNumberFormat="1" applyFont="1" applyFill="1" applyAlignment="1">
      <alignment horizontal="right" vertical="center"/>
    </xf>
    <xf numFmtId="197" fontId="4" fillId="0" borderId="0" xfId="0" applyNumberFormat="1" applyFont="1" applyFill="1" applyBorder="1" applyAlignment="1">
      <alignment horizontal="right" vertical="center"/>
    </xf>
    <xf numFmtId="207" fontId="4" fillId="0" borderId="0" xfId="0" applyNumberFormat="1" applyFont="1" applyFill="1" applyBorder="1" applyAlignment="1">
      <alignment horizontal="right" vertical="center"/>
    </xf>
    <xf numFmtId="197" fontId="8" fillId="0" borderId="13" xfId="0" applyNumberFormat="1" applyFont="1" applyFill="1" applyBorder="1" applyAlignment="1">
      <alignment horizontal="right" vertical="center"/>
    </xf>
    <xf numFmtId="197" fontId="8" fillId="0" borderId="0" xfId="0" applyNumberFormat="1" applyFont="1" applyFill="1" applyBorder="1" applyAlignment="1">
      <alignment horizontal="right" vertical="center"/>
    </xf>
    <xf numFmtId="207" fontId="8" fillId="0" borderId="0" xfId="0" applyNumberFormat="1" applyFont="1" applyFill="1" applyBorder="1" applyAlignment="1">
      <alignment horizontal="right" vertical="center"/>
    </xf>
    <xf numFmtId="197" fontId="4" fillId="0" borderId="13" xfId="0" applyNumberFormat="1" applyFont="1" applyBorder="1" applyAlignment="1">
      <alignment horizontal="right" vertical="center"/>
    </xf>
    <xf numFmtId="197" fontId="4" fillId="0" borderId="0" xfId="0" applyNumberFormat="1" applyFont="1" applyAlignment="1">
      <alignment horizontal="right" vertical="center"/>
    </xf>
    <xf numFmtId="197" fontId="4" fillId="0" borderId="0" xfId="0" applyNumberFormat="1" applyFont="1" applyBorder="1" applyAlignment="1">
      <alignment horizontal="right" vertical="center"/>
    </xf>
    <xf numFmtId="207" fontId="4" fillId="0" borderId="0" xfId="0" applyNumberFormat="1" applyFont="1" applyAlignment="1">
      <alignment horizontal="right" vertical="center"/>
    </xf>
    <xf numFmtId="197" fontId="8" fillId="0" borderId="0" xfId="0" applyNumberFormat="1" applyFont="1" applyFill="1" applyAlignment="1">
      <alignment horizontal="right" vertical="center"/>
    </xf>
    <xf numFmtId="207" fontId="8" fillId="0" borderId="0" xfId="0" applyNumberFormat="1" applyFont="1" applyFill="1" applyAlignment="1">
      <alignment horizontal="right" vertical="center"/>
    </xf>
    <xf numFmtId="207" fontId="4" fillId="0" borderId="0" xfId="0" applyNumberFormat="1" applyFont="1" applyFill="1" applyAlignment="1">
      <alignment horizontal="right" vertical="center"/>
    </xf>
    <xf numFmtId="208" fontId="4" fillId="0" borderId="0" xfId="0" applyNumberFormat="1" applyFont="1" applyAlignment="1">
      <alignment horizontal="right" vertical="center"/>
    </xf>
    <xf numFmtId="208" fontId="33" fillId="0" borderId="0" xfId="0" applyNumberFormat="1" applyFont="1" applyBorder="1" applyAlignment="1">
      <alignment vertical="center"/>
    </xf>
    <xf numFmtId="208" fontId="4" fillId="0" borderId="0" xfId="0" applyNumberFormat="1" applyFont="1" applyBorder="1" applyAlignment="1">
      <alignment horizontal="right" vertical="center"/>
    </xf>
    <xf numFmtId="208" fontId="8" fillId="0" borderId="13" xfId="0" applyNumberFormat="1" applyFont="1" applyFill="1" applyBorder="1" applyAlignment="1">
      <alignment horizontal="right" vertical="center"/>
    </xf>
    <xf numFmtId="208" fontId="8" fillId="0" borderId="0" xfId="0" applyNumberFormat="1" applyFont="1" applyFill="1" applyAlignment="1">
      <alignment horizontal="right" vertical="center"/>
    </xf>
    <xf numFmtId="208" fontId="8" fillId="0" borderId="0" xfId="0" applyNumberFormat="1" applyFont="1" applyFill="1" applyBorder="1" applyAlignment="1">
      <alignment horizontal="right" vertical="center"/>
    </xf>
    <xf numFmtId="197" fontId="8" fillId="0" borderId="13" xfId="0" applyNumberFormat="1" applyFont="1" applyBorder="1" applyAlignment="1">
      <alignment horizontal="right" vertical="center"/>
    </xf>
    <xf numFmtId="208" fontId="4" fillId="0" borderId="20" xfId="0" applyNumberFormat="1" applyFont="1" applyFill="1" applyBorder="1" applyAlignment="1">
      <alignment horizontal="right" vertical="center"/>
    </xf>
    <xf numFmtId="208" fontId="4" fillId="0" borderId="14" xfId="0" applyNumberFormat="1" applyFont="1" applyBorder="1" applyAlignment="1">
      <alignment horizontal="right" vertical="center"/>
    </xf>
    <xf numFmtId="208" fontId="33" fillId="0" borderId="24" xfId="0" applyNumberFormat="1" applyFont="1" applyBorder="1" applyAlignment="1">
      <alignment vertical="center"/>
    </xf>
    <xf numFmtId="207" fontId="4" fillId="0" borderId="14" xfId="0" applyNumberFormat="1" applyFont="1" applyFill="1" applyBorder="1" applyAlignment="1">
      <alignment horizontal="right" vertical="center"/>
    </xf>
    <xf numFmtId="208" fontId="4" fillId="0" borderId="0" xfId="0" applyNumberFormat="1" applyFont="1" applyAlignment="1">
      <alignment vertical="center"/>
    </xf>
    <xf numFmtId="208" fontId="33" fillId="0" borderId="0" xfId="0" applyNumberFormat="1" applyFont="1" applyAlignment="1">
      <alignment vertical="center"/>
    </xf>
    <xf numFmtId="208" fontId="4" fillId="0" borderId="13" xfId="0" applyNumberFormat="1" applyFont="1" applyBorder="1" applyAlignment="1">
      <alignment vertical="center"/>
    </xf>
    <xf numFmtId="208" fontId="4" fillId="0" borderId="0" xfId="0" applyNumberFormat="1" applyFont="1" applyBorder="1" applyAlignment="1">
      <alignment vertical="center"/>
    </xf>
    <xf numFmtId="208" fontId="33" fillId="0" borderId="14" xfId="0" applyNumberFormat="1" applyFont="1" applyBorder="1" applyAlignment="1">
      <alignment vertical="center"/>
    </xf>
    <xf numFmtId="208" fontId="4" fillId="0" borderId="14" xfId="0" applyNumberFormat="1" applyFont="1" applyBorder="1" applyAlignment="1">
      <alignment vertical="center"/>
    </xf>
    <xf numFmtId="38" fontId="4" fillId="0" borderId="13" xfId="49" applyFont="1" applyFill="1" applyBorder="1" applyAlignment="1">
      <alignment horizontal="right" vertical="center"/>
    </xf>
    <xf numFmtId="38" fontId="4" fillId="0" borderId="0" xfId="49" applyFont="1" applyFill="1" applyBorder="1" applyAlignment="1">
      <alignment horizontal="right" vertical="center"/>
    </xf>
    <xf numFmtId="38" fontId="4" fillId="0" borderId="0" xfId="49" applyFont="1" applyFill="1" applyAlignment="1">
      <alignment horizontal="right" vertical="center"/>
    </xf>
    <xf numFmtId="38" fontId="8" fillId="0" borderId="0" xfId="49" applyFont="1" applyFill="1" applyBorder="1" applyAlignment="1">
      <alignment horizontal="right" vertical="center"/>
    </xf>
    <xf numFmtId="38" fontId="8" fillId="0" borderId="0" xfId="49" applyFont="1" applyFill="1" applyAlignment="1">
      <alignment horizontal="right" vertical="center"/>
    </xf>
    <xf numFmtId="210" fontId="4" fillId="0" borderId="0" xfId="49" applyNumberFormat="1" applyFont="1" applyFill="1" applyAlignment="1">
      <alignment horizontal="right" vertical="center"/>
    </xf>
    <xf numFmtId="210" fontId="4" fillId="0" borderId="0" xfId="0" applyNumberFormat="1" applyFont="1" applyFill="1" applyAlignment="1">
      <alignment horizontal="right" vertical="center"/>
    </xf>
    <xf numFmtId="0" fontId="4" fillId="0" borderId="13" xfId="0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right" vertical="center"/>
    </xf>
    <xf numFmtId="197" fontId="2" fillId="0" borderId="13" xfId="0" applyNumberFormat="1" applyFont="1" applyFill="1" applyBorder="1" applyAlignment="1">
      <alignment horizontal="right" vertical="center"/>
    </xf>
    <xf numFmtId="197" fontId="2" fillId="0" borderId="0" xfId="0" applyNumberFormat="1" applyFont="1" applyFill="1" applyBorder="1" applyAlignment="1">
      <alignment horizontal="right" vertical="center"/>
    </xf>
    <xf numFmtId="0" fontId="34" fillId="0" borderId="0" xfId="0" applyFont="1" applyFill="1" applyBorder="1" applyAlignment="1">
      <alignment horizontal="left" vertical="center"/>
    </xf>
    <xf numFmtId="192" fontId="2" fillId="0" borderId="0" xfId="0" applyNumberFormat="1" applyFont="1" applyFill="1" applyBorder="1" applyAlignment="1">
      <alignment horizontal="right" vertical="center"/>
    </xf>
    <xf numFmtId="0" fontId="2" fillId="0" borderId="22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192" fontId="2" fillId="0" borderId="13" xfId="0" applyNumberFormat="1" applyFont="1" applyFill="1" applyBorder="1" applyAlignment="1">
      <alignment horizontal="right" vertical="center"/>
    </xf>
    <xf numFmtId="192" fontId="14" fillId="0" borderId="13" xfId="0" applyNumberFormat="1" applyFont="1" applyFill="1" applyBorder="1" applyAlignment="1">
      <alignment horizontal="right" vertical="center"/>
    </xf>
    <xf numFmtId="192" fontId="14" fillId="0" borderId="0" xfId="0" applyNumberFormat="1" applyFont="1" applyFill="1" applyBorder="1" applyAlignment="1">
      <alignment horizontal="right" vertical="center"/>
    </xf>
    <xf numFmtId="192" fontId="6" fillId="0" borderId="13" xfId="0" applyNumberFormat="1" applyFont="1" applyFill="1" applyBorder="1" applyAlignment="1">
      <alignment horizontal="right" vertical="center"/>
    </xf>
    <xf numFmtId="0" fontId="2" fillId="0" borderId="21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right" vertical="center"/>
    </xf>
    <xf numFmtId="0" fontId="2" fillId="0" borderId="28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192" fontId="6" fillId="0" borderId="0" xfId="0" applyNumberFormat="1" applyFont="1" applyFill="1" applyBorder="1" applyAlignment="1">
      <alignment horizontal="right" vertical="center"/>
    </xf>
    <xf numFmtId="192" fontId="2" fillId="0" borderId="14" xfId="0" applyNumberFormat="1" applyFont="1" applyFill="1" applyBorder="1" applyAlignment="1">
      <alignment horizontal="right" vertical="center"/>
    </xf>
    <xf numFmtId="192" fontId="2" fillId="0" borderId="0" xfId="0" applyNumberFormat="1" applyFont="1" applyFill="1" applyBorder="1" applyAlignment="1">
      <alignment horizontal="right" vertical="center"/>
    </xf>
    <xf numFmtId="192" fontId="2" fillId="0" borderId="0" xfId="0" applyNumberFormat="1" applyFont="1" applyFill="1" applyAlignment="1">
      <alignment horizontal="right" vertical="center"/>
    </xf>
    <xf numFmtId="0" fontId="2" fillId="0" borderId="3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192" fontId="6" fillId="0" borderId="11" xfId="0" applyNumberFormat="1" applyFont="1" applyFill="1" applyBorder="1" applyAlignment="1">
      <alignment horizontal="right" vertical="center"/>
    </xf>
    <xf numFmtId="0" fontId="2" fillId="0" borderId="3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distributed" vertical="center"/>
    </xf>
    <xf numFmtId="0" fontId="7" fillId="0" borderId="11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7" fillId="0" borderId="10" xfId="0" applyFont="1" applyFill="1" applyBorder="1" applyAlignment="1">
      <alignment horizontal="distributed" vertical="center"/>
    </xf>
    <xf numFmtId="192" fontId="8" fillId="0" borderId="13" xfId="0" applyNumberFormat="1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top"/>
    </xf>
    <xf numFmtId="0" fontId="2" fillId="0" borderId="18" xfId="0" applyFont="1" applyFill="1" applyBorder="1" applyAlignment="1">
      <alignment horizontal="center" vertical="top"/>
    </xf>
    <xf numFmtId="0" fontId="2" fillId="0" borderId="18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192" fontId="4" fillId="0" borderId="13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Alignment="1">
      <alignment horizontal="right" vertical="center"/>
    </xf>
    <xf numFmtId="0" fontId="0" fillId="0" borderId="10" xfId="0" applyFont="1" applyFill="1" applyBorder="1" applyAlignment="1">
      <alignment horizontal="distributed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49" fontId="4" fillId="0" borderId="0" xfId="0" applyNumberFormat="1" applyFont="1" applyAlignment="1">
      <alignment horizontal="right" vertical="center"/>
    </xf>
    <xf numFmtId="49" fontId="0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49" fontId="3" fillId="0" borderId="0" xfId="0" applyNumberFormat="1" applyFont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2" fillId="0" borderId="11" xfId="0" applyFont="1" applyFill="1" applyBorder="1" applyAlignment="1">
      <alignment horizontal="right" vertical="center"/>
    </xf>
    <xf numFmtId="0" fontId="0" fillId="0" borderId="11" xfId="0" applyFill="1" applyBorder="1" applyAlignment="1">
      <alignment horizontal="right" vertical="center"/>
    </xf>
    <xf numFmtId="192" fontId="4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distributed" vertical="center" indent="1"/>
    </xf>
    <xf numFmtId="0" fontId="2" fillId="0" borderId="10" xfId="0" applyFont="1" applyFill="1" applyBorder="1" applyAlignment="1">
      <alignment horizontal="distributed" vertical="center" indent="1"/>
    </xf>
    <xf numFmtId="192" fontId="8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distributed" vertical="center" indent="1"/>
    </xf>
    <xf numFmtId="0" fontId="6" fillId="0" borderId="10" xfId="0" applyFont="1" applyFill="1" applyBorder="1" applyAlignment="1">
      <alignment horizontal="distributed" vertical="center" indent="1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9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0" fillId="0" borderId="0" xfId="0" applyFont="1" applyAlignment="1">
      <alignment horizontal="right" vertical="center" wrapText="1"/>
    </xf>
    <xf numFmtId="0" fontId="2" fillId="0" borderId="14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11" xfId="0" applyFont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2" fillId="0" borderId="22" xfId="0" applyFont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Border="1" applyAlignment="1">
      <alignment horizontal="distributed" vertical="center" indent="1"/>
    </xf>
    <xf numFmtId="0" fontId="0" fillId="0" borderId="0" xfId="0" applyFont="1" applyBorder="1" applyAlignment="1">
      <alignment horizontal="distributed" vertical="center" indent="1"/>
    </xf>
    <xf numFmtId="0" fontId="2" fillId="0" borderId="0" xfId="0" applyFont="1" applyBorder="1" applyAlignment="1">
      <alignment horizontal="distributed" vertical="center" indent="1"/>
    </xf>
    <xf numFmtId="0" fontId="2" fillId="0" borderId="0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right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11" xfId="0" applyFont="1" applyBorder="1" applyAlignment="1">
      <alignment horizontal="distributed" vertical="center" indent="1"/>
    </xf>
    <xf numFmtId="0" fontId="2" fillId="0" borderId="23" xfId="0" applyFont="1" applyBorder="1" applyAlignment="1">
      <alignment horizontal="distributed" vertical="center" indent="1"/>
    </xf>
    <xf numFmtId="0" fontId="2" fillId="0" borderId="24" xfId="0" applyFont="1" applyBorder="1" applyAlignment="1">
      <alignment horizontal="distributed" vertical="center" indent="1"/>
    </xf>
    <xf numFmtId="0" fontId="2" fillId="0" borderId="25" xfId="0" applyFont="1" applyBorder="1" applyAlignment="1">
      <alignment horizontal="distributed" vertical="center" indent="1"/>
    </xf>
    <xf numFmtId="0" fontId="2" fillId="0" borderId="14" xfId="0" applyFont="1" applyBorder="1" applyAlignment="1">
      <alignment horizontal="distributed" vertical="center" indent="1"/>
    </xf>
    <xf numFmtId="38" fontId="4" fillId="0" borderId="0" xfId="49" applyFont="1" applyFill="1" applyAlignment="1">
      <alignment horizontal="right" vertical="center"/>
    </xf>
    <xf numFmtId="0" fontId="2" fillId="0" borderId="11" xfId="0" applyFont="1" applyFill="1" applyBorder="1" applyAlignment="1">
      <alignment horizontal="distributed" vertical="center"/>
    </xf>
    <xf numFmtId="0" fontId="2" fillId="0" borderId="24" xfId="0" applyFont="1" applyFill="1" applyBorder="1" applyAlignment="1">
      <alignment horizontal="distributed" vertical="center"/>
    </xf>
    <xf numFmtId="38" fontId="4" fillId="0" borderId="13" xfId="49" applyFont="1" applyFill="1" applyBorder="1" applyAlignment="1">
      <alignment horizontal="right" vertical="center"/>
    </xf>
    <xf numFmtId="38" fontId="4" fillId="0" borderId="0" xfId="49" applyFont="1" applyFill="1" applyBorder="1" applyAlignment="1">
      <alignment horizontal="right" vertical="center"/>
    </xf>
    <xf numFmtId="38" fontId="8" fillId="0" borderId="13" xfId="49" applyFont="1" applyFill="1" applyBorder="1" applyAlignment="1">
      <alignment horizontal="right" vertical="center"/>
    </xf>
    <xf numFmtId="38" fontId="8" fillId="0" borderId="0" xfId="49" applyFont="1" applyFill="1" applyBorder="1" applyAlignment="1">
      <alignment horizontal="right" vertical="center"/>
    </xf>
    <xf numFmtId="0" fontId="2" fillId="0" borderId="2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/>
    </xf>
    <xf numFmtId="38" fontId="8" fillId="0" borderId="0" xfId="49" applyFont="1" applyFill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38" fontId="4" fillId="0" borderId="0" xfId="49" applyFont="1" applyAlignment="1">
      <alignment horizontal="right" vertical="center"/>
    </xf>
    <xf numFmtId="38" fontId="8" fillId="0" borderId="0" xfId="49" applyFont="1" applyAlignment="1">
      <alignment horizontal="right" vertical="center"/>
    </xf>
    <xf numFmtId="210" fontId="4" fillId="0" borderId="0" xfId="49" applyNumberFormat="1" applyFont="1" applyAlignment="1">
      <alignment horizontal="right" vertical="center"/>
    </xf>
    <xf numFmtId="187" fontId="4" fillId="0" borderId="0" xfId="49" applyNumberFormat="1" applyFont="1" applyAlignment="1">
      <alignment horizontal="right" vertical="center"/>
    </xf>
    <xf numFmtId="187" fontId="8" fillId="0" borderId="0" xfId="49" applyNumberFormat="1" applyFont="1" applyAlignment="1">
      <alignment horizontal="right" vertical="center"/>
    </xf>
    <xf numFmtId="0" fontId="2" fillId="0" borderId="0" xfId="0" applyFont="1" applyFill="1" applyBorder="1" applyAlignment="1">
      <alignment horizontal="right" vertical="top"/>
    </xf>
    <xf numFmtId="0" fontId="0" fillId="0" borderId="0" xfId="0" applyFill="1" applyBorder="1" applyAlignment="1">
      <alignment horizontal="right" vertical="top"/>
    </xf>
    <xf numFmtId="0" fontId="0" fillId="0" borderId="2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192" fontId="8" fillId="0" borderId="14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distributed" vertical="center"/>
    </xf>
    <xf numFmtId="192" fontId="8" fillId="0" borderId="20" xfId="0" applyNumberFormat="1" applyFont="1" applyFill="1" applyBorder="1" applyAlignment="1">
      <alignment horizontal="right" vertical="center"/>
    </xf>
    <xf numFmtId="0" fontId="2" fillId="0" borderId="22" xfId="0" applyFont="1" applyFill="1" applyBorder="1" applyAlignment="1">
      <alignment horizontal="distributed" vertical="center"/>
    </xf>
    <xf numFmtId="0" fontId="0" fillId="0" borderId="25" xfId="0" applyFill="1" applyBorder="1" applyAlignment="1">
      <alignment horizontal="center" vertical="center"/>
    </xf>
    <xf numFmtId="38" fontId="8" fillId="0" borderId="13" xfId="51" applyFont="1" applyFill="1" applyBorder="1" applyAlignment="1">
      <alignment horizontal="right" vertical="center"/>
    </xf>
    <xf numFmtId="38" fontId="8" fillId="0" borderId="0" xfId="51" applyFont="1" applyFill="1" applyBorder="1" applyAlignment="1">
      <alignment horizontal="right" vertical="center"/>
    </xf>
    <xf numFmtId="0" fontId="8" fillId="0" borderId="14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38" fontId="4" fillId="0" borderId="13" xfId="51" applyFont="1" applyFill="1" applyBorder="1" applyAlignment="1">
      <alignment horizontal="right" vertical="center"/>
    </xf>
    <xf numFmtId="38" fontId="4" fillId="0" borderId="0" xfId="51" applyFont="1" applyFill="1" applyBorder="1" applyAlignment="1">
      <alignment horizontal="right" vertical="center"/>
    </xf>
    <xf numFmtId="192" fontId="4" fillId="0" borderId="0" xfId="0" applyNumberFormat="1" applyFont="1" applyFill="1" applyAlignment="1">
      <alignment horizontal="right" vertical="center"/>
    </xf>
    <xf numFmtId="192" fontId="8" fillId="0" borderId="0" xfId="0" applyNumberFormat="1" applyFont="1" applyFill="1" applyAlignment="1">
      <alignment horizontal="right" vertical="center"/>
    </xf>
    <xf numFmtId="0" fontId="13" fillId="0" borderId="16" xfId="0" applyFont="1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9" fillId="0" borderId="19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1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192" fontId="4" fillId="0" borderId="20" xfId="0" applyNumberFormat="1" applyFont="1" applyFill="1" applyBorder="1" applyAlignment="1">
      <alignment horizontal="right" vertical="center"/>
    </xf>
    <xf numFmtId="192" fontId="4" fillId="0" borderId="14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2" fillId="0" borderId="27" xfId="0" applyFont="1" applyFill="1" applyBorder="1" applyAlignment="1">
      <alignment horizontal="distributed" vertical="center"/>
    </xf>
    <xf numFmtId="0" fontId="0" fillId="0" borderId="16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10" xfId="0" applyFont="1" applyFill="1" applyBorder="1" applyAlignment="1">
      <alignment horizontal="distributed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center" vertical="center" shrinkToFit="1"/>
    </xf>
    <xf numFmtId="0" fontId="2" fillId="0" borderId="35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35" fillId="0" borderId="0" xfId="0" applyFont="1" applyFill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208" fontId="4" fillId="0" borderId="13" xfId="0" applyNumberFormat="1" applyFont="1" applyFill="1" applyBorder="1" applyAlignment="1">
      <alignment horizontal="right" vertical="center"/>
    </xf>
    <xf numFmtId="208" fontId="4" fillId="0" borderId="13" xfId="0" applyNumberFormat="1" applyFont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</sheetPr>
  <dimension ref="B6:P34"/>
  <sheetViews>
    <sheetView zoomScalePageLayoutView="0" workbookViewId="0" topLeftCell="A10">
      <selection activeCell="C27" sqref="C27"/>
    </sheetView>
  </sheetViews>
  <sheetFormatPr defaultColWidth="5.625" defaultRowHeight="19.5" customHeight="1"/>
  <cols>
    <col min="1" max="1" width="4.625" style="11" customWidth="1"/>
    <col min="2" max="16384" width="5.625" style="11" customWidth="1"/>
  </cols>
  <sheetData>
    <row r="6" spans="2:16" ht="19.5" customHeight="1">
      <c r="B6" s="250" t="s">
        <v>1</v>
      </c>
      <c r="C6" s="244"/>
      <c r="D6" s="248" t="s">
        <v>11</v>
      </c>
      <c r="E6" s="249"/>
      <c r="F6" s="249"/>
      <c r="G6" s="249"/>
      <c r="H6" s="249"/>
      <c r="I6" s="249"/>
      <c r="J6" s="249"/>
      <c r="K6" s="249"/>
      <c r="L6" s="249"/>
      <c r="M6" s="249"/>
      <c r="N6" s="10"/>
      <c r="O6" s="10"/>
      <c r="P6" s="10"/>
    </row>
    <row r="7" spans="2:16" ht="19.5" customHeight="1">
      <c r="B7" s="244"/>
      <c r="C7" s="244"/>
      <c r="D7" s="249"/>
      <c r="E7" s="249"/>
      <c r="F7" s="249"/>
      <c r="G7" s="249"/>
      <c r="H7" s="249"/>
      <c r="I7" s="249"/>
      <c r="J7" s="249"/>
      <c r="K7" s="249"/>
      <c r="L7" s="249"/>
      <c r="M7" s="249"/>
      <c r="N7" s="10"/>
      <c r="O7" s="10"/>
      <c r="P7" s="10"/>
    </row>
    <row r="8" ht="19.5" customHeight="1">
      <c r="D8" s="12"/>
    </row>
    <row r="9" ht="19.5" customHeight="1">
      <c r="D9" s="12"/>
    </row>
    <row r="11" spans="4:16" ht="19.5" customHeight="1">
      <c r="D11" s="243" t="s">
        <v>177</v>
      </c>
      <c r="E11" s="244"/>
      <c r="F11" s="245" t="s">
        <v>2</v>
      </c>
      <c r="G11" s="246"/>
      <c r="H11" s="246"/>
      <c r="I11" s="246"/>
      <c r="J11" s="246"/>
      <c r="K11" s="246"/>
      <c r="L11" s="246"/>
      <c r="M11" s="10"/>
      <c r="N11" s="10"/>
      <c r="O11" s="10"/>
      <c r="P11" s="10"/>
    </row>
    <row r="12" spans="4:16" ht="19.5" customHeight="1">
      <c r="D12" s="243" t="s">
        <v>178</v>
      </c>
      <c r="E12" s="244"/>
      <c r="F12" s="245" t="s">
        <v>181</v>
      </c>
      <c r="G12" s="246"/>
      <c r="H12" s="246"/>
      <c r="I12" s="246"/>
      <c r="J12" s="246"/>
      <c r="K12" s="246"/>
      <c r="L12" s="246"/>
      <c r="M12" s="246"/>
      <c r="N12" s="10"/>
      <c r="O12" s="10"/>
      <c r="P12" s="10"/>
    </row>
    <row r="13" spans="4:16" ht="19.5" customHeight="1">
      <c r="D13" s="243" t="s">
        <v>327</v>
      </c>
      <c r="E13" s="244"/>
      <c r="F13" s="245" t="s">
        <v>182</v>
      </c>
      <c r="G13" s="246"/>
      <c r="H13" s="246"/>
      <c r="I13" s="246"/>
      <c r="J13" s="246"/>
      <c r="K13" s="246"/>
      <c r="L13" s="246"/>
      <c r="M13" s="246"/>
      <c r="N13" s="246"/>
      <c r="O13" s="10"/>
      <c r="P13" s="10"/>
    </row>
    <row r="14" spans="4:16" ht="19.5" customHeight="1">
      <c r="D14" s="243" t="s">
        <v>328</v>
      </c>
      <c r="E14" s="244"/>
      <c r="F14" s="245" t="s">
        <v>7</v>
      </c>
      <c r="G14" s="246"/>
      <c r="H14" s="246"/>
      <c r="I14" s="246"/>
      <c r="J14" s="10"/>
      <c r="K14" s="10"/>
      <c r="L14" s="10"/>
      <c r="M14" s="10"/>
      <c r="N14" s="10"/>
      <c r="O14" s="10"/>
      <c r="P14" s="10"/>
    </row>
    <row r="15" spans="4:16" ht="19.5" customHeight="1">
      <c r="D15" s="243" t="s">
        <v>329</v>
      </c>
      <c r="E15" s="244"/>
      <c r="F15" s="245" t="s">
        <v>8</v>
      </c>
      <c r="G15" s="246"/>
      <c r="H15" s="246"/>
      <c r="I15" s="246"/>
      <c r="J15" s="10"/>
      <c r="K15" s="10"/>
      <c r="L15" s="10"/>
      <c r="M15" s="10"/>
      <c r="N15" s="10"/>
      <c r="O15" s="10"/>
      <c r="P15" s="10"/>
    </row>
    <row r="16" spans="4:16" ht="19.5" customHeight="1">
      <c r="D16" s="243" t="s">
        <v>330</v>
      </c>
      <c r="E16" s="244"/>
      <c r="F16" s="245" t="s">
        <v>132</v>
      </c>
      <c r="G16" s="246"/>
      <c r="H16" s="246"/>
      <c r="I16" s="246"/>
      <c r="J16" s="246"/>
      <c r="K16" s="246"/>
      <c r="L16" s="246"/>
      <c r="M16" s="10"/>
      <c r="N16" s="10"/>
      <c r="O16" s="10"/>
      <c r="P16" s="10"/>
    </row>
    <row r="17" spans="4:16" ht="19.5" customHeight="1">
      <c r="D17" s="243" t="s">
        <v>331</v>
      </c>
      <c r="E17" s="244"/>
      <c r="F17" s="245" t="s">
        <v>9</v>
      </c>
      <c r="G17" s="246"/>
      <c r="H17" s="246"/>
      <c r="I17" s="246"/>
      <c r="J17" s="10"/>
      <c r="K17" s="10"/>
      <c r="L17" s="10"/>
      <c r="M17" s="10"/>
      <c r="N17" s="10"/>
      <c r="O17" s="10"/>
      <c r="P17" s="10"/>
    </row>
    <row r="18" spans="4:16" ht="19.5" customHeight="1">
      <c r="D18" s="243" t="s">
        <v>332</v>
      </c>
      <c r="E18" s="244"/>
      <c r="F18" s="245" t="s">
        <v>183</v>
      </c>
      <c r="G18" s="246"/>
      <c r="H18" s="246"/>
      <c r="I18" s="246"/>
      <c r="J18" s="246"/>
      <c r="K18" s="246"/>
      <c r="L18" s="246"/>
      <c r="M18" s="10"/>
      <c r="N18" s="10"/>
      <c r="O18" s="10"/>
      <c r="P18" s="10"/>
    </row>
    <row r="19" spans="4:16" ht="19.5" customHeight="1">
      <c r="D19" s="243" t="s">
        <v>333</v>
      </c>
      <c r="E19" s="244"/>
      <c r="F19" s="245" t="s">
        <v>3</v>
      </c>
      <c r="G19" s="246"/>
      <c r="H19" s="246"/>
      <c r="I19" s="246"/>
      <c r="J19" s="246"/>
      <c r="K19" s="246"/>
      <c r="L19" s="246"/>
      <c r="M19" s="10"/>
      <c r="N19" s="10"/>
      <c r="O19" s="10"/>
      <c r="P19" s="10"/>
    </row>
    <row r="20" spans="4:16" ht="19.5" customHeight="1">
      <c r="D20" s="243" t="s">
        <v>334</v>
      </c>
      <c r="E20" s="244"/>
      <c r="F20" s="245" t="s">
        <v>4</v>
      </c>
      <c r="G20" s="246"/>
      <c r="H20" s="246"/>
      <c r="I20" s="246"/>
      <c r="J20" s="246"/>
      <c r="K20" s="246"/>
      <c r="L20" s="10"/>
      <c r="M20" s="10"/>
      <c r="N20" s="10"/>
      <c r="O20" s="10"/>
      <c r="P20" s="10"/>
    </row>
    <row r="21" spans="4:15" ht="19.5" customHeight="1">
      <c r="D21" s="243" t="s">
        <v>335</v>
      </c>
      <c r="E21" s="244"/>
      <c r="F21" s="245" t="s">
        <v>10</v>
      </c>
      <c r="G21" s="246"/>
      <c r="H21" s="246"/>
      <c r="I21" s="246"/>
      <c r="J21" s="10"/>
      <c r="K21" s="10"/>
      <c r="L21" s="10"/>
      <c r="M21" s="10"/>
      <c r="N21" s="10"/>
      <c r="O21" s="10"/>
    </row>
    <row r="22" spans="4:15" ht="19.5" customHeight="1">
      <c r="D22" s="243" t="s">
        <v>336</v>
      </c>
      <c r="E22" s="244"/>
      <c r="F22" s="245" t="s">
        <v>5</v>
      </c>
      <c r="G22" s="246"/>
      <c r="H22" s="246"/>
      <c r="I22" s="246"/>
      <c r="J22" s="246"/>
      <c r="K22" s="246"/>
      <c r="L22" s="246"/>
      <c r="M22" s="10"/>
      <c r="N22" s="10"/>
      <c r="O22" s="10"/>
    </row>
    <row r="23" spans="4:15" ht="19.5" customHeight="1">
      <c r="D23" s="243" t="s">
        <v>337</v>
      </c>
      <c r="E23" s="244"/>
      <c r="F23" s="245" t="s">
        <v>6</v>
      </c>
      <c r="G23" s="246"/>
      <c r="H23" s="246"/>
      <c r="I23" s="246"/>
      <c r="J23" s="246"/>
      <c r="K23" s="10"/>
      <c r="L23" s="10"/>
      <c r="M23" s="10"/>
      <c r="N23" s="10"/>
      <c r="O23" s="10"/>
    </row>
    <row r="24" spans="4:15" ht="19.5" customHeight="1">
      <c r="D24" s="243"/>
      <c r="E24" s="244"/>
      <c r="F24" s="245"/>
      <c r="G24" s="246"/>
      <c r="H24" s="246"/>
      <c r="I24" s="246"/>
      <c r="J24" s="246"/>
      <c r="K24" s="246"/>
      <c r="L24" s="246"/>
      <c r="M24" s="10"/>
      <c r="N24" s="10"/>
      <c r="O24" s="10"/>
    </row>
    <row r="25" spans="4:15" ht="19.5" customHeight="1">
      <c r="D25" s="243"/>
      <c r="E25" s="244"/>
      <c r="F25" s="245"/>
      <c r="G25" s="247"/>
      <c r="H25" s="247"/>
      <c r="I25" s="247"/>
      <c r="J25" s="247"/>
      <c r="K25" s="247"/>
      <c r="L25" s="247"/>
      <c r="M25" s="247"/>
      <c r="N25" s="247"/>
      <c r="O25" s="247"/>
    </row>
    <row r="26" spans="4:15" ht="19.5" customHeight="1">
      <c r="D26" s="243"/>
      <c r="E26" s="244"/>
      <c r="F26" s="245"/>
      <c r="G26" s="247"/>
      <c r="H26" s="247"/>
      <c r="I26" s="247"/>
      <c r="J26" s="247"/>
      <c r="K26" s="247"/>
      <c r="L26" s="247"/>
      <c r="M26" s="247"/>
      <c r="N26" s="247"/>
      <c r="O26" s="247"/>
    </row>
    <row r="27" spans="4:7" ht="19.5" customHeight="1">
      <c r="D27" s="12"/>
      <c r="G27" s="2"/>
    </row>
    <row r="28" spans="4:7" ht="19.5" customHeight="1">
      <c r="D28" s="12"/>
      <c r="G28" s="2"/>
    </row>
    <row r="29" spans="4:7" ht="19.5" customHeight="1">
      <c r="D29" s="12"/>
      <c r="G29" s="2"/>
    </row>
    <row r="30" spans="4:7" ht="19.5" customHeight="1">
      <c r="D30" s="12"/>
      <c r="G30" s="2"/>
    </row>
    <row r="31" spans="4:7" ht="19.5" customHeight="1">
      <c r="D31" s="12"/>
      <c r="G31" s="2"/>
    </row>
    <row r="32" spans="4:7" ht="19.5" customHeight="1">
      <c r="D32" s="12"/>
      <c r="G32" s="2"/>
    </row>
    <row r="33" spans="4:7" ht="19.5" customHeight="1">
      <c r="D33" s="12"/>
      <c r="G33" s="2"/>
    </row>
    <row r="34" ht="19.5" customHeight="1">
      <c r="D34" s="12"/>
    </row>
  </sheetData>
  <sheetProtection/>
  <mergeCells count="34">
    <mergeCell ref="B6:C7"/>
    <mergeCell ref="F11:L11"/>
    <mergeCell ref="F12:M12"/>
    <mergeCell ref="F17:I17"/>
    <mergeCell ref="F13:N13"/>
    <mergeCell ref="D14:E14"/>
    <mergeCell ref="D17:E17"/>
    <mergeCell ref="D11:E11"/>
    <mergeCell ref="D13:E13"/>
    <mergeCell ref="F24:L24"/>
    <mergeCell ref="D6:M7"/>
    <mergeCell ref="F14:I14"/>
    <mergeCell ref="F15:I15"/>
    <mergeCell ref="F16:L16"/>
    <mergeCell ref="F18:L18"/>
    <mergeCell ref="F19:L19"/>
    <mergeCell ref="F20:K20"/>
    <mergeCell ref="D15:E15"/>
    <mergeCell ref="D16:E16"/>
    <mergeCell ref="F22:L22"/>
    <mergeCell ref="D23:E23"/>
    <mergeCell ref="D12:E12"/>
    <mergeCell ref="D19:E19"/>
    <mergeCell ref="D20:E20"/>
    <mergeCell ref="D26:E26"/>
    <mergeCell ref="D24:E24"/>
    <mergeCell ref="F23:J23"/>
    <mergeCell ref="D18:E18"/>
    <mergeCell ref="F26:O26"/>
    <mergeCell ref="D21:E21"/>
    <mergeCell ref="D22:E22"/>
    <mergeCell ref="D25:E25"/>
    <mergeCell ref="F25:O25"/>
    <mergeCell ref="F21:I21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1"/>
  <colBreaks count="1" manualBreakCount="1">
    <brk id="14" max="2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AG50"/>
  <sheetViews>
    <sheetView zoomScale="80" zoomScaleNormal="80" zoomScalePageLayoutView="0" workbookViewId="0" topLeftCell="A16">
      <selection activeCell="F24" sqref="F24"/>
    </sheetView>
  </sheetViews>
  <sheetFormatPr defaultColWidth="3.625" defaultRowHeight="19.5" customHeight="1"/>
  <cols>
    <col min="1" max="1" width="1.875" style="16" customWidth="1"/>
    <col min="2" max="31" width="3.625" style="16" customWidth="1"/>
    <col min="32" max="32" width="23.25390625" style="99" customWidth="1"/>
    <col min="33" max="33" width="3.625" style="95" customWidth="1"/>
    <col min="34" max="16384" width="3.625" style="16" customWidth="1"/>
  </cols>
  <sheetData>
    <row r="1" spans="2:31" ht="30" customHeight="1">
      <c r="B1" s="240" t="s">
        <v>21</v>
      </c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  <c r="T1" s="240"/>
      <c r="U1" s="240"/>
      <c r="V1" s="240"/>
      <c r="W1" s="240"/>
      <c r="X1" s="240"/>
      <c r="Y1" s="240"/>
      <c r="Z1" s="240"/>
      <c r="AA1" s="240"/>
      <c r="AB1" s="240"/>
      <c r="AC1" s="240"/>
      <c r="AD1" s="240"/>
      <c r="AE1" s="30"/>
    </row>
    <row r="2" spans="1:30" ht="27" customHeight="1">
      <c r="A2" s="241" t="s">
        <v>179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  <c r="Y2" s="241"/>
      <c r="Z2" s="241"/>
      <c r="AA2" s="241"/>
      <c r="AB2" s="241"/>
      <c r="AC2" s="241"/>
      <c r="AD2" s="241"/>
    </row>
    <row r="3" spans="27:30" ht="24.75" customHeight="1" thickBot="1">
      <c r="AA3" s="242" t="s">
        <v>22</v>
      </c>
      <c r="AB3" s="251"/>
      <c r="AC3" s="251"/>
      <c r="AD3" s="251"/>
    </row>
    <row r="4" spans="1:31" ht="30" customHeight="1">
      <c r="A4" s="264" t="s">
        <v>23</v>
      </c>
      <c r="B4" s="264"/>
      <c r="C4" s="264"/>
      <c r="D4" s="264"/>
      <c r="E4" s="265"/>
      <c r="F4" s="237" t="s">
        <v>245</v>
      </c>
      <c r="G4" s="238"/>
      <c r="H4" s="238"/>
      <c r="I4" s="238"/>
      <c r="J4" s="238"/>
      <c r="K4" s="237" t="s">
        <v>175</v>
      </c>
      <c r="L4" s="238"/>
      <c r="M4" s="238"/>
      <c r="N4" s="238"/>
      <c r="O4" s="238"/>
      <c r="P4" s="237" t="s">
        <v>184</v>
      </c>
      <c r="Q4" s="238"/>
      <c r="R4" s="238"/>
      <c r="S4" s="238"/>
      <c r="T4" s="238"/>
      <c r="U4" s="237" t="s">
        <v>226</v>
      </c>
      <c r="V4" s="238"/>
      <c r="W4" s="238"/>
      <c r="X4" s="238"/>
      <c r="Y4" s="238"/>
      <c r="Z4" s="237" t="s">
        <v>246</v>
      </c>
      <c r="AA4" s="238"/>
      <c r="AB4" s="238"/>
      <c r="AC4" s="238"/>
      <c r="AD4" s="238"/>
      <c r="AE4" s="14"/>
    </row>
    <row r="5" spans="1:30" ht="30" customHeight="1">
      <c r="A5" s="266"/>
      <c r="B5" s="266"/>
      <c r="C5" s="266"/>
      <c r="D5" s="266"/>
      <c r="E5" s="267"/>
      <c r="F5" s="261" t="s">
        <v>24</v>
      </c>
      <c r="G5" s="261"/>
      <c r="H5" s="261" t="s">
        <v>25</v>
      </c>
      <c r="I5" s="261"/>
      <c r="J5" s="262"/>
      <c r="K5" s="261" t="s">
        <v>24</v>
      </c>
      <c r="L5" s="261"/>
      <c r="M5" s="261" t="s">
        <v>25</v>
      </c>
      <c r="N5" s="261"/>
      <c r="O5" s="262"/>
      <c r="P5" s="261" t="s">
        <v>24</v>
      </c>
      <c r="Q5" s="261"/>
      <c r="R5" s="261" t="s">
        <v>25</v>
      </c>
      <c r="S5" s="261"/>
      <c r="T5" s="262"/>
      <c r="U5" s="261" t="s">
        <v>24</v>
      </c>
      <c r="V5" s="261"/>
      <c r="W5" s="261" t="s">
        <v>25</v>
      </c>
      <c r="X5" s="261"/>
      <c r="Y5" s="262"/>
      <c r="Z5" s="261" t="s">
        <v>24</v>
      </c>
      <c r="AA5" s="261"/>
      <c r="AB5" s="261" t="s">
        <v>25</v>
      </c>
      <c r="AC5" s="261"/>
      <c r="AD5" s="262"/>
    </row>
    <row r="6" spans="2:30" ht="30" customHeight="1">
      <c r="B6" s="14"/>
      <c r="C6" s="14"/>
      <c r="D6" s="14"/>
      <c r="E6" s="1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</row>
    <row r="7" spans="1:33" s="32" customFormat="1" ht="30" customHeight="1">
      <c r="A7" s="268" t="s">
        <v>265</v>
      </c>
      <c r="B7" s="268"/>
      <c r="C7" s="268"/>
      <c r="D7" s="268"/>
      <c r="E7" s="269"/>
      <c r="F7" s="258">
        <f>SUM(F9,F13,F17,F21,F25,)</f>
        <v>73</v>
      </c>
      <c r="G7" s="258"/>
      <c r="H7" s="258">
        <f>SUM(H9,H13,H17,H21,H25)</f>
        <v>22597</v>
      </c>
      <c r="I7" s="258"/>
      <c r="J7" s="263"/>
      <c r="K7" s="258">
        <f>SUM(K9,K13,K17,K21,K25,)</f>
        <v>73</v>
      </c>
      <c r="L7" s="258"/>
      <c r="M7" s="258">
        <f>SUM(M9,M13,M17,M21,M25)</f>
        <v>22652</v>
      </c>
      <c r="N7" s="258"/>
      <c r="O7" s="263"/>
      <c r="P7" s="258">
        <f>SUM(P9,P13,P17,P21,P25,)</f>
        <v>73</v>
      </c>
      <c r="Q7" s="258"/>
      <c r="R7" s="258">
        <f>SUM(R9,R13,R17,R21,R25)</f>
        <v>23063</v>
      </c>
      <c r="S7" s="258"/>
      <c r="T7" s="263"/>
      <c r="U7" s="258">
        <f>SUM(U9,U13,U17,U21,U25,)</f>
        <v>73</v>
      </c>
      <c r="V7" s="258"/>
      <c r="W7" s="258">
        <f>SUM(W9,W13,W17,W21,W25)</f>
        <v>23025</v>
      </c>
      <c r="X7" s="258"/>
      <c r="Y7" s="263"/>
      <c r="Z7" s="258">
        <f>SUM(Z9,Z13,Z17,Z21,Z25,)</f>
        <v>71</v>
      </c>
      <c r="AA7" s="258"/>
      <c r="AB7" s="258">
        <f>SUM(AB9,AB13,AB17,AB21,AB25)</f>
        <v>22883</v>
      </c>
      <c r="AC7" s="258"/>
      <c r="AD7" s="263"/>
      <c r="AF7" s="100"/>
      <c r="AG7" s="96"/>
    </row>
    <row r="8" spans="2:30" ht="30" customHeight="1">
      <c r="B8" s="14"/>
      <c r="C8" s="14"/>
      <c r="D8" s="14"/>
      <c r="E8" s="1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</row>
    <row r="9" spans="2:33" s="32" customFormat="1" ht="30" customHeight="1">
      <c r="B9" s="259" t="s">
        <v>170</v>
      </c>
      <c r="C9" s="259"/>
      <c r="D9" s="259"/>
      <c r="E9" s="260"/>
      <c r="F9" s="258">
        <f>SUM(F10:G11)</f>
        <v>24</v>
      </c>
      <c r="G9" s="258"/>
      <c r="H9" s="258">
        <f>SUM(H10:J11)</f>
        <v>1390</v>
      </c>
      <c r="I9" s="258"/>
      <c r="J9" s="258"/>
      <c r="K9" s="258">
        <f>SUM(K10:L11)</f>
        <v>24</v>
      </c>
      <c r="L9" s="258"/>
      <c r="M9" s="258">
        <f>SUM(M10:O11)</f>
        <v>1410</v>
      </c>
      <c r="N9" s="258"/>
      <c r="O9" s="258"/>
      <c r="P9" s="258">
        <f>SUM(P10:Q11)</f>
        <v>24</v>
      </c>
      <c r="Q9" s="258"/>
      <c r="R9" s="258">
        <f>SUM(R10:T11)</f>
        <v>1433</v>
      </c>
      <c r="S9" s="258"/>
      <c r="T9" s="258"/>
      <c r="U9" s="258">
        <f>SUM(U10:V11)</f>
        <v>24</v>
      </c>
      <c r="V9" s="258"/>
      <c r="W9" s="258">
        <f>SUM(W10:Y11)</f>
        <v>1380</v>
      </c>
      <c r="X9" s="258"/>
      <c r="Y9" s="258"/>
      <c r="Z9" s="258">
        <f>SUM(Z10:AA11)</f>
        <v>23</v>
      </c>
      <c r="AA9" s="258"/>
      <c r="AB9" s="258">
        <f>SUM(AB10:AD11)</f>
        <v>1362</v>
      </c>
      <c r="AC9" s="258"/>
      <c r="AD9" s="258"/>
      <c r="AF9" s="100"/>
      <c r="AG9" s="96"/>
    </row>
    <row r="10" spans="2:30" ht="30" customHeight="1">
      <c r="B10" s="14"/>
      <c r="C10" s="256" t="s">
        <v>26</v>
      </c>
      <c r="D10" s="256"/>
      <c r="E10" s="257"/>
      <c r="F10" s="255">
        <v>17</v>
      </c>
      <c r="G10" s="255"/>
      <c r="H10" s="255">
        <v>546</v>
      </c>
      <c r="I10" s="255"/>
      <c r="J10" s="255"/>
      <c r="K10" s="255">
        <v>17</v>
      </c>
      <c r="L10" s="255"/>
      <c r="M10" s="255">
        <v>525</v>
      </c>
      <c r="N10" s="255"/>
      <c r="O10" s="255"/>
      <c r="P10" s="255">
        <v>17</v>
      </c>
      <c r="Q10" s="255"/>
      <c r="R10" s="255">
        <v>558</v>
      </c>
      <c r="S10" s="255"/>
      <c r="T10" s="255"/>
      <c r="U10" s="255">
        <v>17</v>
      </c>
      <c r="V10" s="255"/>
      <c r="W10" s="255">
        <v>499</v>
      </c>
      <c r="X10" s="255"/>
      <c r="Y10" s="255"/>
      <c r="Z10" s="255">
        <v>16</v>
      </c>
      <c r="AA10" s="255"/>
      <c r="AB10" s="255">
        <v>501</v>
      </c>
      <c r="AC10" s="255"/>
      <c r="AD10" s="255"/>
    </row>
    <row r="11" spans="2:30" ht="30" customHeight="1">
      <c r="B11" s="14"/>
      <c r="C11" s="256" t="s">
        <v>27</v>
      </c>
      <c r="D11" s="256"/>
      <c r="E11" s="257"/>
      <c r="F11" s="255">
        <v>7</v>
      </c>
      <c r="G11" s="255"/>
      <c r="H11" s="255">
        <v>844</v>
      </c>
      <c r="I11" s="255"/>
      <c r="J11" s="255"/>
      <c r="K11" s="255">
        <v>7</v>
      </c>
      <c r="L11" s="255"/>
      <c r="M11" s="255">
        <v>885</v>
      </c>
      <c r="N11" s="255"/>
      <c r="O11" s="255"/>
      <c r="P11" s="255">
        <v>7</v>
      </c>
      <c r="Q11" s="255"/>
      <c r="R11" s="255">
        <v>875</v>
      </c>
      <c r="S11" s="255"/>
      <c r="T11" s="255"/>
      <c r="U11" s="255">
        <v>7</v>
      </c>
      <c r="V11" s="255"/>
      <c r="W11" s="255">
        <v>881</v>
      </c>
      <c r="X11" s="255"/>
      <c r="Y11" s="255"/>
      <c r="Z11" s="255">
        <v>7</v>
      </c>
      <c r="AA11" s="255"/>
      <c r="AB11" s="255">
        <v>861</v>
      </c>
      <c r="AC11" s="255"/>
      <c r="AD11" s="255"/>
    </row>
    <row r="12" spans="2:30" ht="30" customHeight="1">
      <c r="B12" s="14"/>
      <c r="C12" s="14"/>
      <c r="D12" s="14"/>
      <c r="E12" s="1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</row>
    <row r="13" spans="2:33" s="32" customFormat="1" ht="30" customHeight="1">
      <c r="B13" s="259" t="s">
        <v>28</v>
      </c>
      <c r="C13" s="259"/>
      <c r="D13" s="259"/>
      <c r="E13" s="260"/>
      <c r="F13" s="258">
        <f>SUM(F14:G15)</f>
        <v>22</v>
      </c>
      <c r="G13" s="258"/>
      <c r="H13" s="258">
        <f>SUM(H14:J15)</f>
        <v>6194</v>
      </c>
      <c r="I13" s="258"/>
      <c r="J13" s="258"/>
      <c r="K13" s="258">
        <f>SUM(K14:L15)</f>
        <v>22</v>
      </c>
      <c r="L13" s="258"/>
      <c r="M13" s="258">
        <f>SUM(M14:O15)</f>
        <v>6093</v>
      </c>
      <c r="N13" s="258"/>
      <c r="O13" s="258"/>
      <c r="P13" s="258">
        <f>SUM(P14:Q15)</f>
        <v>22</v>
      </c>
      <c r="Q13" s="258"/>
      <c r="R13" s="258">
        <f>SUM(R14:T15)</f>
        <v>5957</v>
      </c>
      <c r="S13" s="258"/>
      <c r="T13" s="258"/>
      <c r="U13" s="258">
        <f>SUM(U14:V15)</f>
        <v>22</v>
      </c>
      <c r="V13" s="258"/>
      <c r="W13" s="258">
        <f>SUM(W14:Y15)</f>
        <v>5953</v>
      </c>
      <c r="X13" s="258"/>
      <c r="Y13" s="258"/>
      <c r="Z13" s="258">
        <f>SUM(Z14:AA15)</f>
        <v>21</v>
      </c>
      <c r="AA13" s="258"/>
      <c r="AB13" s="258">
        <f>SUM(AB14:AD15)</f>
        <v>5900</v>
      </c>
      <c r="AC13" s="258"/>
      <c r="AD13" s="258"/>
      <c r="AF13" s="100"/>
      <c r="AG13" s="96"/>
    </row>
    <row r="14" spans="2:30" ht="30" customHeight="1">
      <c r="B14" s="14"/>
      <c r="C14" s="256" t="s">
        <v>26</v>
      </c>
      <c r="D14" s="256"/>
      <c r="E14" s="257"/>
      <c r="F14" s="255">
        <v>21</v>
      </c>
      <c r="G14" s="255"/>
      <c r="H14" s="255">
        <v>5948</v>
      </c>
      <c r="I14" s="255"/>
      <c r="J14" s="255"/>
      <c r="K14" s="255">
        <v>21</v>
      </c>
      <c r="L14" s="255"/>
      <c r="M14" s="255">
        <v>5830</v>
      </c>
      <c r="N14" s="255"/>
      <c r="O14" s="255"/>
      <c r="P14" s="255">
        <v>21</v>
      </c>
      <c r="Q14" s="255"/>
      <c r="R14" s="255">
        <v>5687</v>
      </c>
      <c r="S14" s="255"/>
      <c r="T14" s="255"/>
      <c r="U14" s="255">
        <v>21</v>
      </c>
      <c r="V14" s="255"/>
      <c r="W14" s="255">
        <v>5663</v>
      </c>
      <c r="X14" s="255"/>
      <c r="Y14" s="255"/>
      <c r="Z14" s="255">
        <v>20</v>
      </c>
      <c r="AA14" s="255"/>
      <c r="AB14" s="255">
        <v>5595</v>
      </c>
      <c r="AC14" s="255"/>
      <c r="AD14" s="255"/>
    </row>
    <row r="15" spans="2:30" ht="30" customHeight="1">
      <c r="B15" s="14"/>
      <c r="C15" s="256" t="s">
        <v>27</v>
      </c>
      <c r="D15" s="256"/>
      <c r="E15" s="257"/>
      <c r="F15" s="255">
        <v>1</v>
      </c>
      <c r="G15" s="255"/>
      <c r="H15" s="255">
        <v>246</v>
      </c>
      <c r="I15" s="255"/>
      <c r="J15" s="255"/>
      <c r="K15" s="255">
        <v>1</v>
      </c>
      <c r="L15" s="255"/>
      <c r="M15" s="255">
        <v>263</v>
      </c>
      <c r="N15" s="255"/>
      <c r="O15" s="255"/>
      <c r="P15" s="255">
        <v>1</v>
      </c>
      <c r="Q15" s="255"/>
      <c r="R15" s="255">
        <v>270</v>
      </c>
      <c r="S15" s="255"/>
      <c r="T15" s="255"/>
      <c r="U15" s="255">
        <v>1</v>
      </c>
      <c r="V15" s="255"/>
      <c r="W15" s="255">
        <v>290</v>
      </c>
      <c r="X15" s="255"/>
      <c r="Y15" s="255"/>
      <c r="Z15" s="255">
        <v>1</v>
      </c>
      <c r="AA15" s="255"/>
      <c r="AB15" s="255">
        <v>305</v>
      </c>
      <c r="AC15" s="255"/>
      <c r="AD15" s="255"/>
    </row>
    <row r="16" spans="2:30" ht="30" customHeight="1">
      <c r="B16" s="14"/>
      <c r="C16" s="14"/>
      <c r="D16" s="14"/>
      <c r="E16" s="1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</row>
    <row r="17" spans="2:33" s="32" customFormat="1" ht="30" customHeight="1">
      <c r="B17" s="259" t="s">
        <v>29</v>
      </c>
      <c r="C17" s="259"/>
      <c r="D17" s="259"/>
      <c r="E17" s="260"/>
      <c r="F17" s="258">
        <f>SUM(F18:G19)</f>
        <v>13</v>
      </c>
      <c r="G17" s="258"/>
      <c r="H17" s="258">
        <f>SUM(H18:J19)</f>
        <v>3167</v>
      </c>
      <c r="I17" s="258"/>
      <c r="J17" s="258"/>
      <c r="K17" s="258">
        <f>SUM(K18:L19)</f>
        <v>13</v>
      </c>
      <c r="L17" s="258"/>
      <c r="M17" s="258">
        <f>SUM(M18:O19)</f>
        <v>3165</v>
      </c>
      <c r="N17" s="258"/>
      <c r="O17" s="258"/>
      <c r="P17" s="258">
        <f>SUM(P18:Q19)</f>
        <v>13</v>
      </c>
      <c r="Q17" s="258"/>
      <c r="R17" s="258">
        <f>SUM(R18:T19)</f>
        <v>3206</v>
      </c>
      <c r="S17" s="258"/>
      <c r="T17" s="258"/>
      <c r="U17" s="258">
        <f>SUM(U18:V19)</f>
        <v>13</v>
      </c>
      <c r="V17" s="258"/>
      <c r="W17" s="258">
        <f>SUM(W18:Y19)</f>
        <v>3127</v>
      </c>
      <c r="X17" s="258"/>
      <c r="Y17" s="258"/>
      <c r="Z17" s="258">
        <f>SUM(Z18:AA19)</f>
        <v>13</v>
      </c>
      <c r="AA17" s="258"/>
      <c r="AB17" s="258">
        <f>SUM(AB18:AD19)</f>
        <v>3098</v>
      </c>
      <c r="AC17" s="258"/>
      <c r="AD17" s="258"/>
      <c r="AF17" s="100"/>
      <c r="AG17" s="96"/>
    </row>
    <row r="18" spans="2:30" ht="30" customHeight="1">
      <c r="B18" s="14"/>
      <c r="C18" s="256" t="s">
        <v>26</v>
      </c>
      <c r="D18" s="256"/>
      <c r="E18" s="257"/>
      <c r="F18" s="255">
        <v>12</v>
      </c>
      <c r="G18" s="255"/>
      <c r="H18" s="255">
        <v>3034</v>
      </c>
      <c r="I18" s="255"/>
      <c r="J18" s="255"/>
      <c r="K18" s="255">
        <v>12</v>
      </c>
      <c r="L18" s="255"/>
      <c r="M18" s="255">
        <v>3016</v>
      </c>
      <c r="N18" s="255"/>
      <c r="O18" s="255"/>
      <c r="P18" s="255">
        <v>12</v>
      </c>
      <c r="Q18" s="255"/>
      <c r="R18" s="255">
        <v>3053</v>
      </c>
      <c r="S18" s="255"/>
      <c r="T18" s="255"/>
      <c r="U18" s="255">
        <v>12</v>
      </c>
      <c r="V18" s="255"/>
      <c r="W18" s="255">
        <v>2989</v>
      </c>
      <c r="X18" s="255"/>
      <c r="Y18" s="255"/>
      <c r="Z18" s="255">
        <v>12</v>
      </c>
      <c r="AA18" s="255"/>
      <c r="AB18" s="255">
        <v>2970</v>
      </c>
      <c r="AC18" s="255"/>
      <c r="AD18" s="255"/>
    </row>
    <row r="19" spans="2:30" ht="30" customHeight="1">
      <c r="B19" s="14"/>
      <c r="C19" s="256" t="s">
        <v>27</v>
      </c>
      <c r="D19" s="256"/>
      <c r="E19" s="257"/>
      <c r="F19" s="255">
        <v>1</v>
      </c>
      <c r="G19" s="255"/>
      <c r="H19" s="255">
        <v>133</v>
      </c>
      <c r="I19" s="255"/>
      <c r="J19" s="255"/>
      <c r="K19" s="255">
        <v>1</v>
      </c>
      <c r="L19" s="255"/>
      <c r="M19" s="255">
        <v>149</v>
      </c>
      <c r="N19" s="255"/>
      <c r="O19" s="255"/>
      <c r="P19" s="255">
        <v>1</v>
      </c>
      <c r="Q19" s="255"/>
      <c r="R19" s="255">
        <v>153</v>
      </c>
      <c r="S19" s="255"/>
      <c r="T19" s="255"/>
      <c r="U19" s="255">
        <v>1</v>
      </c>
      <c r="V19" s="255"/>
      <c r="W19" s="255">
        <v>138</v>
      </c>
      <c r="X19" s="255"/>
      <c r="Y19" s="255"/>
      <c r="Z19" s="255">
        <v>1</v>
      </c>
      <c r="AA19" s="255"/>
      <c r="AB19" s="255">
        <v>128</v>
      </c>
      <c r="AC19" s="255"/>
      <c r="AD19" s="255"/>
    </row>
    <row r="20" spans="2:30" ht="30" customHeight="1">
      <c r="B20" s="14"/>
      <c r="C20" s="14"/>
      <c r="D20" s="14"/>
      <c r="E20" s="1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</row>
    <row r="21" spans="2:33" s="32" customFormat="1" ht="30" customHeight="1">
      <c r="B21" s="259" t="s">
        <v>30</v>
      </c>
      <c r="C21" s="259"/>
      <c r="D21" s="259"/>
      <c r="E21" s="260"/>
      <c r="F21" s="258">
        <f>SUM(F22:G23)</f>
        <v>10</v>
      </c>
      <c r="G21" s="258"/>
      <c r="H21" s="258">
        <f>SUM(H22:J23)</f>
        <v>3387</v>
      </c>
      <c r="I21" s="258"/>
      <c r="J21" s="258"/>
      <c r="K21" s="258">
        <f>SUM(K22:L23)</f>
        <v>10</v>
      </c>
      <c r="L21" s="258"/>
      <c r="M21" s="258">
        <f>SUM(M22:O23)</f>
        <v>3324</v>
      </c>
      <c r="N21" s="258"/>
      <c r="O21" s="258"/>
      <c r="P21" s="258">
        <f>SUM(P22:Q23)</f>
        <v>10</v>
      </c>
      <c r="Q21" s="258"/>
      <c r="R21" s="258">
        <f>SUM(R22:T23)</f>
        <v>3369</v>
      </c>
      <c r="S21" s="258"/>
      <c r="T21" s="258"/>
      <c r="U21" s="258">
        <f>SUM(U22:V23)</f>
        <v>10</v>
      </c>
      <c r="V21" s="258"/>
      <c r="W21" s="258">
        <f>SUM(W22:Y23)</f>
        <v>3266</v>
      </c>
      <c r="X21" s="258"/>
      <c r="Y21" s="258"/>
      <c r="Z21" s="258">
        <f>SUM(Z22:AA23)</f>
        <v>10</v>
      </c>
      <c r="AA21" s="258"/>
      <c r="AB21" s="258">
        <f>SUM(AB22:AD23)</f>
        <v>3193</v>
      </c>
      <c r="AC21" s="258"/>
      <c r="AD21" s="258"/>
      <c r="AF21" s="100"/>
      <c r="AG21" s="96"/>
    </row>
    <row r="22" spans="2:30" ht="30" customHeight="1">
      <c r="B22" s="14"/>
      <c r="C22" s="256" t="s">
        <v>26</v>
      </c>
      <c r="D22" s="256"/>
      <c r="E22" s="257"/>
      <c r="F22" s="255">
        <v>8</v>
      </c>
      <c r="G22" s="255"/>
      <c r="H22" s="255">
        <v>2454</v>
      </c>
      <c r="I22" s="255"/>
      <c r="J22" s="255"/>
      <c r="K22" s="255">
        <v>8</v>
      </c>
      <c r="L22" s="255"/>
      <c r="M22" s="255">
        <v>2404</v>
      </c>
      <c r="N22" s="255"/>
      <c r="O22" s="255"/>
      <c r="P22" s="255">
        <v>8</v>
      </c>
      <c r="Q22" s="255"/>
      <c r="R22" s="255">
        <v>2391</v>
      </c>
      <c r="S22" s="255"/>
      <c r="T22" s="255"/>
      <c r="U22" s="255">
        <v>8</v>
      </c>
      <c r="V22" s="255"/>
      <c r="W22" s="255">
        <v>2340</v>
      </c>
      <c r="X22" s="255"/>
      <c r="Y22" s="255"/>
      <c r="Z22" s="255">
        <v>8</v>
      </c>
      <c r="AA22" s="255"/>
      <c r="AB22" s="255">
        <v>2310</v>
      </c>
      <c r="AC22" s="255"/>
      <c r="AD22" s="255"/>
    </row>
    <row r="23" spans="2:30" ht="30" customHeight="1">
      <c r="B23" s="14"/>
      <c r="C23" s="256" t="s">
        <v>27</v>
      </c>
      <c r="D23" s="256"/>
      <c r="E23" s="257"/>
      <c r="F23" s="255">
        <v>2</v>
      </c>
      <c r="G23" s="255"/>
      <c r="H23" s="255">
        <v>933</v>
      </c>
      <c r="I23" s="255"/>
      <c r="J23" s="255"/>
      <c r="K23" s="255">
        <v>2</v>
      </c>
      <c r="L23" s="255"/>
      <c r="M23" s="255">
        <v>920</v>
      </c>
      <c r="N23" s="255"/>
      <c r="O23" s="255"/>
      <c r="P23" s="255">
        <v>2</v>
      </c>
      <c r="Q23" s="255"/>
      <c r="R23" s="255">
        <v>978</v>
      </c>
      <c r="S23" s="255"/>
      <c r="T23" s="255"/>
      <c r="U23" s="255">
        <v>2</v>
      </c>
      <c r="V23" s="255"/>
      <c r="W23" s="255">
        <v>926</v>
      </c>
      <c r="X23" s="255"/>
      <c r="Y23" s="255"/>
      <c r="Z23" s="255">
        <v>2</v>
      </c>
      <c r="AA23" s="255"/>
      <c r="AB23" s="255">
        <v>883</v>
      </c>
      <c r="AC23" s="255"/>
      <c r="AD23" s="255"/>
    </row>
    <row r="24" spans="2:30" ht="30" customHeight="1">
      <c r="B24" s="14"/>
      <c r="C24" s="14"/>
      <c r="D24" s="14"/>
      <c r="E24" s="1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</row>
    <row r="25" spans="2:33" s="32" customFormat="1" ht="30" customHeight="1">
      <c r="B25" s="259" t="s">
        <v>31</v>
      </c>
      <c r="C25" s="259"/>
      <c r="D25" s="259"/>
      <c r="E25" s="260"/>
      <c r="F25" s="258">
        <f>SUM(F26:G27)</f>
        <v>4</v>
      </c>
      <c r="G25" s="258"/>
      <c r="H25" s="258">
        <f>SUM(H26:J27)</f>
        <v>8459</v>
      </c>
      <c r="I25" s="258"/>
      <c r="J25" s="258"/>
      <c r="K25" s="258">
        <f>SUM(K26:L27)</f>
        <v>4</v>
      </c>
      <c r="L25" s="258"/>
      <c r="M25" s="258">
        <f>SUM(M26:O27)</f>
        <v>8660</v>
      </c>
      <c r="N25" s="258"/>
      <c r="O25" s="258"/>
      <c r="P25" s="258">
        <f>SUM(P26:Q27)</f>
        <v>4</v>
      </c>
      <c r="Q25" s="258"/>
      <c r="R25" s="258">
        <f>SUM(R26:T27)</f>
        <v>9098</v>
      </c>
      <c r="S25" s="258"/>
      <c r="T25" s="258"/>
      <c r="U25" s="258">
        <f>SUM(U26:V27)</f>
        <v>4</v>
      </c>
      <c r="V25" s="258"/>
      <c r="W25" s="258">
        <f>SUM(W26:Y27)</f>
        <v>9299</v>
      </c>
      <c r="X25" s="258"/>
      <c r="Y25" s="258"/>
      <c r="Z25" s="258">
        <f>SUM(Z26:AA27)</f>
        <v>4</v>
      </c>
      <c r="AA25" s="258"/>
      <c r="AB25" s="258">
        <f>SUM(AB26:AD27)</f>
        <v>9330</v>
      </c>
      <c r="AC25" s="258"/>
      <c r="AD25" s="258"/>
      <c r="AF25" s="100"/>
      <c r="AG25" s="96"/>
    </row>
    <row r="26" spans="2:30" ht="30" customHeight="1">
      <c r="B26" s="14"/>
      <c r="C26" s="256" t="s">
        <v>26</v>
      </c>
      <c r="D26" s="256"/>
      <c r="E26" s="257"/>
      <c r="F26" s="255" t="s">
        <v>117</v>
      </c>
      <c r="G26" s="255"/>
      <c r="H26" s="255" t="s">
        <v>0</v>
      </c>
      <c r="I26" s="255"/>
      <c r="J26" s="255"/>
      <c r="K26" s="255" t="s">
        <v>117</v>
      </c>
      <c r="L26" s="255"/>
      <c r="M26" s="255" t="s">
        <v>0</v>
      </c>
      <c r="N26" s="255"/>
      <c r="O26" s="255"/>
      <c r="P26" s="255" t="s">
        <v>117</v>
      </c>
      <c r="Q26" s="255"/>
      <c r="R26" s="255" t="s">
        <v>0</v>
      </c>
      <c r="S26" s="255"/>
      <c r="T26" s="255"/>
      <c r="U26" s="255" t="s">
        <v>117</v>
      </c>
      <c r="V26" s="255"/>
      <c r="W26" s="255" t="s">
        <v>0</v>
      </c>
      <c r="X26" s="255"/>
      <c r="Y26" s="255"/>
      <c r="Z26" s="255" t="s">
        <v>117</v>
      </c>
      <c r="AA26" s="255"/>
      <c r="AB26" s="255" t="s">
        <v>0</v>
      </c>
      <c r="AC26" s="255"/>
      <c r="AD26" s="255"/>
    </row>
    <row r="27" spans="2:30" ht="30" customHeight="1">
      <c r="B27" s="14"/>
      <c r="C27" s="256" t="s">
        <v>27</v>
      </c>
      <c r="D27" s="256"/>
      <c r="E27" s="257"/>
      <c r="F27" s="255">
        <v>4</v>
      </c>
      <c r="G27" s="255"/>
      <c r="H27" s="255">
        <v>8459</v>
      </c>
      <c r="I27" s="255"/>
      <c r="J27" s="255"/>
      <c r="K27" s="255">
        <v>4</v>
      </c>
      <c r="L27" s="255"/>
      <c r="M27" s="255">
        <v>8660</v>
      </c>
      <c r="N27" s="255"/>
      <c r="O27" s="255"/>
      <c r="P27" s="255">
        <v>4</v>
      </c>
      <c r="Q27" s="255"/>
      <c r="R27" s="255">
        <v>9098</v>
      </c>
      <c r="S27" s="255"/>
      <c r="T27" s="255"/>
      <c r="U27" s="255">
        <v>4</v>
      </c>
      <c r="V27" s="255"/>
      <c r="W27" s="255">
        <v>9299</v>
      </c>
      <c r="X27" s="255"/>
      <c r="Y27" s="255"/>
      <c r="Z27" s="255">
        <v>4</v>
      </c>
      <c r="AA27" s="255"/>
      <c r="AB27" s="255">
        <v>9330</v>
      </c>
      <c r="AC27" s="255"/>
      <c r="AD27" s="255"/>
    </row>
    <row r="28" spans="1:30" ht="30" customHeight="1" thickBot="1">
      <c r="A28" s="48"/>
      <c r="B28" s="48"/>
      <c r="C28" s="48"/>
      <c r="D28" s="48"/>
      <c r="E28" s="53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142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</row>
    <row r="29" spans="1:30" ht="17.25" customHeight="1">
      <c r="A29" s="51" t="s">
        <v>129</v>
      </c>
      <c r="B29" s="51"/>
      <c r="C29" s="51"/>
      <c r="D29" s="51"/>
      <c r="E29" s="51"/>
      <c r="F29" s="51"/>
      <c r="G29" s="51"/>
      <c r="H29" s="51"/>
      <c r="I29" s="51"/>
      <c r="J29" s="33"/>
      <c r="K29" s="33"/>
      <c r="L29" s="33"/>
      <c r="M29" s="33"/>
      <c r="N29" s="33"/>
      <c r="O29" s="33"/>
      <c r="P29" s="33"/>
      <c r="R29" s="33"/>
      <c r="S29" s="33"/>
      <c r="T29" s="33"/>
      <c r="U29" s="33"/>
      <c r="V29" s="33"/>
      <c r="W29" s="33"/>
      <c r="X29" s="33"/>
      <c r="Y29" s="33"/>
      <c r="Z29" s="253" t="s">
        <v>32</v>
      </c>
      <c r="AA29" s="254"/>
      <c r="AB29" s="254"/>
      <c r="AC29" s="254"/>
      <c r="AD29" s="254"/>
    </row>
    <row r="30" spans="1:33" s="28" customFormat="1" ht="15" customHeight="1">
      <c r="A30" s="46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W30" s="239" t="s">
        <v>243</v>
      </c>
      <c r="X30" s="239"/>
      <c r="Y30" s="239"/>
      <c r="Z30" s="239"/>
      <c r="AA30" s="239"/>
      <c r="AB30" s="239"/>
      <c r="AC30" s="239"/>
      <c r="AD30" s="239"/>
      <c r="AF30" s="101"/>
      <c r="AG30" s="97"/>
    </row>
    <row r="31" spans="25:30" ht="15" customHeight="1">
      <c r="Y31" s="251"/>
      <c r="Z31" s="252"/>
      <c r="AA31" s="252"/>
      <c r="AB31" s="252"/>
      <c r="AC31" s="252"/>
      <c r="AD31" s="252"/>
    </row>
    <row r="32" spans="25:30" ht="15" customHeight="1">
      <c r="Y32" s="56"/>
      <c r="Z32" s="56"/>
      <c r="AA32" s="56"/>
      <c r="AB32" s="56"/>
      <c r="AC32" s="56"/>
      <c r="AD32" s="56"/>
    </row>
    <row r="33" ht="21" customHeight="1"/>
    <row r="34" spans="32:33" s="1" customFormat="1" ht="21" customHeight="1">
      <c r="AF34" s="102"/>
      <c r="AG34" s="98"/>
    </row>
    <row r="35" spans="32:33" s="1" customFormat="1" ht="21" customHeight="1">
      <c r="AF35" s="102"/>
      <c r="AG35" s="98"/>
    </row>
    <row r="36" spans="32:33" s="1" customFormat="1" ht="21" customHeight="1">
      <c r="AF36" s="102"/>
      <c r="AG36" s="98"/>
    </row>
    <row r="37" spans="32:33" s="1" customFormat="1" ht="21" customHeight="1">
      <c r="AF37" s="102"/>
      <c r="AG37" s="98"/>
    </row>
    <row r="38" spans="32:33" s="1" customFormat="1" ht="21" customHeight="1">
      <c r="AF38" s="102"/>
      <c r="AG38" s="98"/>
    </row>
    <row r="39" spans="32:33" s="1" customFormat="1" ht="18" customHeight="1">
      <c r="AF39" s="102"/>
      <c r="AG39" s="98"/>
    </row>
    <row r="40" spans="32:33" s="1" customFormat="1" ht="21" customHeight="1">
      <c r="AF40" s="102"/>
      <c r="AG40" s="98"/>
    </row>
    <row r="41" spans="32:33" s="1" customFormat="1" ht="18" customHeight="1">
      <c r="AF41" s="102"/>
      <c r="AG41" s="98"/>
    </row>
    <row r="42" spans="32:33" s="1" customFormat="1" ht="21" customHeight="1">
      <c r="AF42" s="102"/>
      <c r="AG42" s="98"/>
    </row>
    <row r="43" spans="32:33" s="1" customFormat="1" ht="18" customHeight="1">
      <c r="AF43" s="102"/>
      <c r="AG43" s="98"/>
    </row>
    <row r="44" spans="32:33" s="1" customFormat="1" ht="21" customHeight="1">
      <c r="AF44" s="102"/>
      <c r="AG44" s="98"/>
    </row>
    <row r="45" spans="32:33" s="1" customFormat="1" ht="18" customHeight="1">
      <c r="AF45" s="102"/>
      <c r="AG45" s="98"/>
    </row>
    <row r="46" spans="32:33" s="1" customFormat="1" ht="21" customHeight="1">
      <c r="AF46" s="102"/>
      <c r="AG46" s="98"/>
    </row>
    <row r="47" spans="32:33" s="1" customFormat="1" ht="18" customHeight="1">
      <c r="AF47" s="102"/>
      <c r="AG47" s="98"/>
    </row>
    <row r="48" spans="31:33" s="32" customFormat="1" ht="21" customHeight="1">
      <c r="AE48" s="17"/>
      <c r="AF48" s="100"/>
      <c r="AG48" s="96"/>
    </row>
    <row r="49" spans="32:33" s="1" customFormat="1" ht="18" customHeight="1">
      <c r="AF49" s="102"/>
      <c r="AG49" s="98"/>
    </row>
    <row r="50" spans="32:33" s="1" customFormat="1" ht="18" customHeight="1">
      <c r="AF50" s="102"/>
      <c r="AG50" s="98"/>
    </row>
    <row r="51" ht="18" customHeight="1"/>
    <row r="52" ht="18" customHeight="1"/>
  </sheetData>
  <sheetProtection/>
  <mergeCells count="198">
    <mergeCell ref="K7:L7"/>
    <mergeCell ref="K11:L11"/>
    <mergeCell ref="K9:L9"/>
    <mergeCell ref="K10:L10"/>
    <mergeCell ref="P13:Q13"/>
    <mergeCell ref="F9:G9"/>
    <mergeCell ref="P9:Q9"/>
    <mergeCell ref="F11:G11"/>
    <mergeCell ref="H17:J17"/>
    <mergeCell ref="H18:J18"/>
    <mergeCell ref="P18:Q18"/>
    <mergeCell ref="K17:L17"/>
    <mergeCell ref="P22:Q22"/>
    <mergeCell ref="A2:AD2"/>
    <mergeCell ref="M17:O17"/>
    <mergeCell ref="K14:L14"/>
    <mergeCell ref="K15:L15"/>
    <mergeCell ref="P15:Q15"/>
    <mergeCell ref="H15:J15"/>
    <mergeCell ref="R5:T5"/>
    <mergeCell ref="F7:G7"/>
    <mergeCell ref="AA3:AD3"/>
    <mergeCell ref="B1:AD1"/>
    <mergeCell ref="K4:O4"/>
    <mergeCell ref="W14:Y14"/>
    <mergeCell ref="R10:T10"/>
    <mergeCell ref="Z4:AD4"/>
    <mergeCell ref="AB5:AD5"/>
    <mergeCell ref="W5:Y5"/>
    <mergeCell ref="U4:Y4"/>
    <mergeCell ref="P4:T4"/>
    <mergeCell ref="P5:Q5"/>
    <mergeCell ref="Z5:AA5"/>
    <mergeCell ref="Z11:AA11"/>
    <mergeCell ref="Z7:AA7"/>
    <mergeCell ref="H19:J19"/>
    <mergeCell ref="K5:L5"/>
    <mergeCell ref="M5:O5"/>
    <mergeCell ref="U5:V5"/>
    <mergeCell ref="W11:Y11"/>
    <mergeCell ref="W10:Y10"/>
    <mergeCell ref="R11:T11"/>
    <mergeCell ref="H11:J11"/>
    <mergeCell ref="M7:O7"/>
    <mergeCell ref="U11:V11"/>
    <mergeCell ref="M9:O9"/>
    <mergeCell ref="M11:O11"/>
    <mergeCell ref="P11:Q11"/>
    <mergeCell ref="U9:V9"/>
    <mergeCell ref="R7:T7"/>
    <mergeCell ref="P7:Q7"/>
    <mergeCell ref="H10:J10"/>
    <mergeCell ref="AB7:AD7"/>
    <mergeCell ref="W9:Y9"/>
    <mergeCell ref="R9:T9"/>
    <mergeCell ref="M10:O10"/>
    <mergeCell ref="P10:Q10"/>
    <mergeCell ref="U10:V10"/>
    <mergeCell ref="Z10:AA10"/>
    <mergeCell ref="AB10:AD10"/>
    <mergeCell ref="U7:V7"/>
    <mergeCell ref="W7:Y7"/>
    <mergeCell ref="Z21:AA21"/>
    <mergeCell ref="AB21:AD21"/>
    <mergeCell ref="F27:G27"/>
    <mergeCell ref="F23:G23"/>
    <mergeCell ref="H23:J23"/>
    <mergeCell ref="M26:O26"/>
    <mergeCell ref="Z25:AA25"/>
    <mergeCell ref="R27:T27"/>
    <mergeCell ref="M23:O23"/>
    <mergeCell ref="K23:L23"/>
    <mergeCell ref="AB25:AD25"/>
    <mergeCell ref="AB26:AD26"/>
    <mergeCell ref="Z26:AA26"/>
    <mergeCell ref="AB22:AD22"/>
    <mergeCell ref="Z22:AA22"/>
    <mergeCell ref="AB23:AD23"/>
    <mergeCell ref="Z23:AA23"/>
    <mergeCell ref="K27:L27"/>
    <mergeCell ref="W27:Y27"/>
    <mergeCell ref="P21:Q21"/>
    <mergeCell ref="U22:V22"/>
    <mergeCell ref="W22:Y22"/>
    <mergeCell ref="P26:Q26"/>
    <mergeCell ref="P23:Q23"/>
    <mergeCell ref="U23:V23"/>
    <mergeCell ref="R23:T23"/>
    <mergeCell ref="W23:Y23"/>
    <mergeCell ref="AB19:AD19"/>
    <mergeCell ref="W19:Y19"/>
    <mergeCell ref="AB17:AD17"/>
    <mergeCell ref="Z17:AA17"/>
    <mergeCell ref="Z19:AA19"/>
    <mergeCell ref="Z18:AA18"/>
    <mergeCell ref="W18:Y18"/>
    <mergeCell ref="W17:Y17"/>
    <mergeCell ref="AB18:AD18"/>
    <mergeCell ref="AB9:AD9"/>
    <mergeCell ref="AB11:AD11"/>
    <mergeCell ref="AB13:AD13"/>
    <mergeCell ref="AB14:AD14"/>
    <mergeCell ref="W15:Y15"/>
    <mergeCell ref="AB15:AD15"/>
    <mergeCell ref="Z9:AA9"/>
    <mergeCell ref="R15:T15"/>
    <mergeCell ref="R14:T14"/>
    <mergeCell ref="Z15:AA15"/>
    <mergeCell ref="Z14:AA14"/>
    <mergeCell ref="R13:T13"/>
    <mergeCell ref="Z13:AA13"/>
    <mergeCell ref="M14:O14"/>
    <mergeCell ref="P14:Q14"/>
    <mergeCell ref="U14:V14"/>
    <mergeCell ref="P19:Q19"/>
    <mergeCell ref="U18:V18"/>
    <mergeCell ref="R17:T17"/>
    <mergeCell ref="U17:V17"/>
    <mergeCell ref="M15:O15"/>
    <mergeCell ref="U15:V15"/>
    <mergeCell ref="K19:L19"/>
    <mergeCell ref="M19:O19"/>
    <mergeCell ref="W21:Y21"/>
    <mergeCell ref="U13:V13"/>
    <mergeCell ref="W13:Y13"/>
    <mergeCell ref="U19:V19"/>
    <mergeCell ref="R21:T21"/>
    <mergeCell ref="R18:T18"/>
    <mergeCell ref="R19:T19"/>
    <mergeCell ref="U21:V21"/>
    <mergeCell ref="H13:J13"/>
    <mergeCell ref="K21:L21"/>
    <mergeCell ref="H14:J14"/>
    <mergeCell ref="R22:T22"/>
    <mergeCell ref="P17:Q17"/>
    <mergeCell ref="K22:L22"/>
    <mergeCell ref="M18:O18"/>
    <mergeCell ref="K18:L18"/>
    <mergeCell ref="M22:O22"/>
    <mergeCell ref="M21:O21"/>
    <mergeCell ref="M13:O13"/>
    <mergeCell ref="K13:L13"/>
    <mergeCell ref="W26:Y26"/>
    <mergeCell ref="U26:V26"/>
    <mergeCell ref="W25:Y25"/>
    <mergeCell ref="M25:O25"/>
    <mergeCell ref="R25:T25"/>
    <mergeCell ref="U25:V25"/>
    <mergeCell ref="R26:T26"/>
    <mergeCell ref="P25:Q25"/>
    <mergeCell ref="B17:E17"/>
    <mergeCell ref="F21:G21"/>
    <mergeCell ref="F13:G13"/>
    <mergeCell ref="F14:G14"/>
    <mergeCell ref="F15:G15"/>
    <mergeCell ref="C18:E18"/>
    <mergeCell ref="F18:G18"/>
    <mergeCell ref="F17:G17"/>
    <mergeCell ref="H22:J22"/>
    <mergeCell ref="H21:J21"/>
    <mergeCell ref="F19:G19"/>
    <mergeCell ref="B25:E25"/>
    <mergeCell ref="C22:E22"/>
    <mergeCell ref="C23:E23"/>
    <mergeCell ref="C19:E19"/>
    <mergeCell ref="B21:E21"/>
    <mergeCell ref="F22:G22"/>
    <mergeCell ref="H9:J9"/>
    <mergeCell ref="C10:E10"/>
    <mergeCell ref="F5:G5"/>
    <mergeCell ref="H5:J5"/>
    <mergeCell ref="H7:J7"/>
    <mergeCell ref="F10:G10"/>
    <mergeCell ref="A4:E5"/>
    <mergeCell ref="B9:E9"/>
    <mergeCell ref="A7:E7"/>
    <mergeCell ref="F4:J4"/>
    <mergeCell ref="C11:E11"/>
    <mergeCell ref="C14:E14"/>
    <mergeCell ref="C15:E15"/>
    <mergeCell ref="B13:E13"/>
    <mergeCell ref="H25:J25"/>
    <mergeCell ref="K25:L25"/>
    <mergeCell ref="C26:E26"/>
    <mergeCell ref="F25:G25"/>
    <mergeCell ref="H26:J26"/>
    <mergeCell ref="F26:G26"/>
    <mergeCell ref="K26:L26"/>
    <mergeCell ref="Y31:AD31"/>
    <mergeCell ref="Z29:AD29"/>
    <mergeCell ref="P27:Q27"/>
    <mergeCell ref="C27:E27"/>
    <mergeCell ref="H27:J27"/>
    <mergeCell ref="W30:AD30"/>
    <mergeCell ref="M27:O27"/>
    <mergeCell ref="AB27:AD27"/>
    <mergeCell ref="Z27:AA27"/>
    <mergeCell ref="U27:V27"/>
  </mergeCells>
  <printOptions horizont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1"/>
  </sheetPr>
  <dimension ref="A1:AD54"/>
  <sheetViews>
    <sheetView zoomScale="80" zoomScaleNormal="80" zoomScalePageLayoutView="0" workbookViewId="0" topLeftCell="A22">
      <selection activeCell="M41" sqref="M41"/>
    </sheetView>
  </sheetViews>
  <sheetFormatPr defaultColWidth="3.625" defaultRowHeight="18" customHeight="1"/>
  <cols>
    <col min="1" max="1" width="1.25" style="16" customWidth="1"/>
    <col min="2" max="2" width="2.50390625" style="16" customWidth="1"/>
    <col min="3" max="7" width="3.625" style="16" customWidth="1"/>
    <col min="8" max="8" width="3.50390625" style="16" customWidth="1"/>
    <col min="9" max="9" width="2.875" style="16" customWidth="1"/>
    <col min="10" max="10" width="2.625" style="16" customWidth="1"/>
    <col min="11" max="16" width="3.625" style="16" customWidth="1"/>
    <col min="17" max="17" width="2.50390625" style="16" customWidth="1"/>
    <col min="18" max="18" width="2.25390625" style="16" customWidth="1"/>
    <col min="19" max="25" width="3.625" style="16" customWidth="1"/>
    <col min="26" max="26" width="1.4921875" style="16" customWidth="1"/>
    <col min="27" max="16384" width="3.625" style="16" customWidth="1"/>
  </cols>
  <sheetData>
    <row r="1" spans="1:30" ht="30" customHeight="1">
      <c r="A1" s="241" t="s">
        <v>214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241"/>
      <c r="AB1" s="241"/>
      <c r="AC1" s="241"/>
      <c r="AD1" s="241"/>
    </row>
    <row r="2" spans="1:30" ht="18" customHeight="1" thickBot="1">
      <c r="A2" s="47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</row>
    <row r="3" spans="1:30" ht="18" customHeight="1">
      <c r="A3" s="264" t="s">
        <v>34</v>
      </c>
      <c r="B3" s="264"/>
      <c r="C3" s="264"/>
      <c r="D3" s="264"/>
      <c r="E3" s="264"/>
      <c r="F3" s="265"/>
      <c r="G3" s="214" t="s">
        <v>35</v>
      </c>
      <c r="H3" s="214"/>
      <c r="I3" s="214"/>
      <c r="J3" s="214"/>
      <c r="K3" s="214"/>
      <c r="L3" s="214"/>
      <c r="M3" s="214"/>
      <c r="N3" s="214"/>
      <c r="O3" s="214" t="s">
        <v>36</v>
      </c>
      <c r="P3" s="214"/>
      <c r="Q3" s="214"/>
      <c r="R3" s="214"/>
      <c r="S3" s="214"/>
      <c r="T3" s="214"/>
      <c r="U3" s="214"/>
      <c r="V3" s="214"/>
      <c r="W3" s="214" t="s">
        <v>37</v>
      </c>
      <c r="X3" s="214"/>
      <c r="Y3" s="214"/>
      <c r="Z3" s="214"/>
      <c r="AA3" s="214"/>
      <c r="AB3" s="214"/>
      <c r="AC3" s="214"/>
      <c r="AD3" s="237"/>
    </row>
    <row r="4" spans="1:30" ht="18" customHeight="1">
      <c r="A4" s="231"/>
      <c r="B4" s="231"/>
      <c r="C4" s="231"/>
      <c r="D4" s="231"/>
      <c r="E4" s="231"/>
      <c r="F4" s="213"/>
      <c r="G4" s="209" t="s">
        <v>315</v>
      </c>
      <c r="H4" s="210"/>
      <c r="I4" s="210"/>
      <c r="J4" s="211"/>
      <c r="K4" s="218" t="s">
        <v>38</v>
      </c>
      <c r="L4" s="218"/>
      <c r="M4" s="218"/>
      <c r="N4" s="218"/>
      <c r="O4" s="209" t="s">
        <v>314</v>
      </c>
      <c r="P4" s="210"/>
      <c r="Q4" s="210"/>
      <c r="R4" s="211"/>
      <c r="S4" s="218" t="s">
        <v>39</v>
      </c>
      <c r="T4" s="218"/>
      <c r="U4" s="218"/>
      <c r="V4" s="218"/>
      <c r="W4" s="196" t="s">
        <v>312</v>
      </c>
      <c r="X4" s="187"/>
      <c r="Y4" s="187"/>
      <c r="Z4" s="270"/>
      <c r="AA4" s="218" t="s">
        <v>39</v>
      </c>
      <c r="AB4" s="218"/>
      <c r="AC4" s="218"/>
      <c r="AD4" s="195"/>
    </row>
    <row r="5" spans="1:30" ht="18" customHeight="1">
      <c r="A5" s="231"/>
      <c r="B5" s="231"/>
      <c r="C5" s="231"/>
      <c r="D5" s="231"/>
      <c r="E5" s="231"/>
      <c r="F5" s="213"/>
      <c r="G5" s="212"/>
      <c r="H5" s="231"/>
      <c r="I5" s="231"/>
      <c r="J5" s="213"/>
      <c r="K5" s="206" t="s">
        <v>120</v>
      </c>
      <c r="L5" s="206"/>
      <c r="M5" s="206"/>
      <c r="N5" s="206"/>
      <c r="O5" s="212"/>
      <c r="P5" s="231"/>
      <c r="Q5" s="231"/>
      <c r="R5" s="213"/>
      <c r="S5" s="206" t="s">
        <v>121</v>
      </c>
      <c r="T5" s="206"/>
      <c r="U5" s="206"/>
      <c r="V5" s="206"/>
      <c r="W5" s="271"/>
      <c r="X5" s="272"/>
      <c r="Y5" s="272"/>
      <c r="Z5" s="273"/>
      <c r="AA5" s="206" t="s">
        <v>40</v>
      </c>
      <c r="AB5" s="206"/>
      <c r="AC5" s="206"/>
      <c r="AD5" s="212"/>
    </row>
    <row r="6" spans="1:30" ht="18" customHeight="1">
      <c r="A6" s="266"/>
      <c r="B6" s="266"/>
      <c r="C6" s="266"/>
      <c r="D6" s="266"/>
      <c r="E6" s="266"/>
      <c r="F6" s="267"/>
      <c r="G6" s="228" t="s">
        <v>313</v>
      </c>
      <c r="H6" s="229"/>
      <c r="I6" s="229"/>
      <c r="J6" s="230"/>
      <c r="K6" s="226" t="s">
        <v>41</v>
      </c>
      <c r="L6" s="226"/>
      <c r="M6" s="226"/>
      <c r="N6" s="226"/>
      <c r="O6" s="228" t="s">
        <v>313</v>
      </c>
      <c r="P6" s="229"/>
      <c r="Q6" s="229"/>
      <c r="R6" s="230"/>
      <c r="S6" s="226" t="s">
        <v>41</v>
      </c>
      <c r="T6" s="226"/>
      <c r="U6" s="226"/>
      <c r="V6" s="226"/>
      <c r="W6" s="228" t="s">
        <v>313</v>
      </c>
      <c r="X6" s="229"/>
      <c r="Y6" s="229"/>
      <c r="Z6" s="230"/>
      <c r="AA6" s="226" t="s">
        <v>41</v>
      </c>
      <c r="AB6" s="226"/>
      <c r="AC6" s="226"/>
      <c r="AD6" s="227"/>
    </row>
    <row r="7" spans="2:30" ht="26.25" customHeight="1">
      <c r="B7" s="231"/>
      <c r="C7" s="231"/>
      <c r="D7" s="21"/>
      <c r="E7" s="210"/>
      <c r="F7" s="190"/>
      <c r="G7" s="205"/>
      <c r="H7" s="205"/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205"/>
      <c r="U7" s="205"/>
      <c r="V7" s="205"/>
      <c r="W7" s="205"/>
      <c r="X7" s="205"/>
      <c r="Y7" s="205"/>
      <c r="Z7" s="205"/>
      <c r="AA7" s="205"/>
      <c r="AB7" s="205"/>
      <c r="AC7" s="205"/>
      <c r="AD7" s="205"/>
    </row>
    <row r="8" spans="1:30" ht="26.25" customHeight="1">
      <c r="A8" s="231" t="s">
        <v>171</v>
      </c>
      <c r="B8" s="231"/>
      <c r="C8" s="231"/>
      <c r="D8" s="23" t="s">
        <v>227</v>
      </c>
      <c r="E8" s="231" t="s">
        <v>122</v>
      </c>
      <c r="F8" s="189"/>
      <c r="G8" s="191">
        <v>989127</v>
      </c>
      <c r="H8" s="251"/>
      <c r="I8" s="251"/>
      <c r="J8" s="251"/>
      <c r="K8" s="204">
        <v>167933</v>
      </c>
      <c r="L8" s="204"/>
      <c r="M8" s="204"/>
      <c r="N8" s="204"/>
      <c r="O8" s="204">
        <v>212780</v>
      </c>
      <c r="P8" s="204"/>
      <c r="Q8" s="204"/>
      <c r="R8" s="204"/>
      <c r="S8" s="204">
        <v>71619</v>
      </c>
      <c r="T8" s="204"/>
      <c r="U8" s="204"/>
      <c r="V8" s="204"/>
      <c r="W8" s="204">
        <v>554124</v>
      </c>
      <c r="X8" s="204"/>
      <c r="Y8" s="204"/>
      <c r="Z8" s="204"/>
      <c r="AA8" s="204">
        <v>967058</v>
      </c>
      <c r="AB8" s="204"/>
      <c r="AC8" s="204"/>
      <c r="AD8" s="204"/>
    </row>
    <row r="9" spans="2:30" ht="26.25" customHeight="1">
      <c r="B9" s="231"/>
      <c r="C9" s="231"/>
      <c r="D9" s="23"/>
      <c r="E9" s="231"/>
      <c r="F9" s="189"/>
      <c r="G9" s="191"/>
      <c r="H9" s="205"/>
      <c r="I9" s="205"/>
      <c r="J9" s="205"/>
      <c r="K9" s="205"/>
      <c r="L9" s="205"/>
      <c r="M9" s="205"/>
      <c r="N9" s="205"/>
      <c r="O9" s="205"/>
      <c r="P9" s="205"/>
      <c r="Q9" s="205"/>
      <c r="R9" s="205"/>
      <c r="S9" s="205"/>
      <c r="T9" s="205"/>
      <c r="U9" s="205"/>
      <c r="V9" s="205"/>
      <c r="W9" s="205"/>
      <c r="X9" s="205"/>
      <c r="Y9" s="205"/>
      <c r="Z9" s="205"/>
      <c r="AA9" s="205"/>
      <c r="AB9" s="205"/>
      <c r="AC9" s="205"/>
      <c r="AD9" s="205"/>
    </row>
    <row r="10" spans="2:30" ht="26.25" customHeight="1">
      <c r="B10" s="231"/>
      <c r="C10" s="231"/>
      <c r="D10" s="23" t="s">
        <v>228</v>
      </c>
      <c r="E10" s="231"/>
      <c r="F10" s="189"/>
      <c r="G10" s="191">
        <v>915795</v>
      </c>
      <c r="H10" s="204"/>
      <c r="I10" s="204"/>
      <c r="J10" s="204"/>
      <c r="K10" s="204">
        <v>158607</v>
      </c>
      <c r="L10" s="204"/>
      <c r="M10" s="204"/>
      <c r="N10" s="204"/>
      <c r="O10" s="204">
        <v>240202</v>
      </c>
      <c r="P10" s="204"/>
      <c r="Q10" s="204"/>
      <c r="R10" s="204"/>
      <c r="S10" s="204">
        <v>81314</v>
      </c>
      <c r="T10" s="204"/>
      <c r="U10" s="204"/>
      <c r="V10" s="204"/>
      <c r="W10" s="204">
        <v>552440</v>
      </c>
      <c r="X10" s="204"/>
      <c r="Y10" s="204"/>
      <c r="Z10" s="204"/>
      <c r="AA10" s="204">
        <v>959097</v>
      </c>
      <c r="AB10" s="204"/>
      <c r="AC10" s="204"/>
      <c r="AD10" s="204"/>
    </row>
    <row r="11" spans="2:30" ht="26.25" customHeight="1">
      <c r="B11" s="231"/>
      <c r="C11" s="231"/>
      <c r="D11" s="23"/>
      <c r="E11" s="231"/>
      <c r="F11" s="208"/>
      <c r="G11" s="205"/>
      <c r="H11" s="205"/>
      <c r="I11" s="205"/>
      <c r="J11" s="205"/>
      <c r="K11" s="205"/>
      <c r="L11" s="205"/>
      <c r="M11" s="205"/>
      <c r="N11" s="205"/>
      <c r="O11" s="205"/>
      <c r="P11" s="205"/>
      <c r="Q11" s="205"/>
      <c r="R11" s="205"/>
      <c r="S11" s="205"/>
      <c r="T11" s="205"/>
      <c r="U11" s="205"/>
      <c r="V11" s="205"/>
      <c r="W11" s="205"/>
      <c r="X11" s="205"/>
      <c r="Y11" s="205"/>
      <c r="Z11" s="205"/>
      <c r="AA11" s="205"/>
      <c r="AB11" s="205"/>
      <c r="AC11" s="205"/>
      <c r="AD11" s="205"/>
    </row>
    <row r="12" spans="2:30" ht="26.25" customHeight="1">
      <c r="B12" s="231"/>
      <c r="C12" s="231"/>
      <c r="D12" s="23" t="s">
        <v>229</v>
      </c>
      <c r="E12" s="231"/>
      <c r="F12" s="188"/>
      <c r="G12" s="192">
        <v>733923</v>
      </c>
      <c r="H12" s="193"/>
      <c r="I12" s="193"/>
      <c r="J12" s="193"/>
      <c r="K12" s="204">
        <v>131081</v>
      </c>
      <c r="L12" s="204"/>
      <c r="M12" s="204"/>
      <c r="N12" s="204"/>
      <c r="O12" s="204">
        <v>434690</v>
      </c>
      <c r="P12" s="204"/>
      <c r="Q12" s="204"/>
      <c r="R12" s="204"/>
      <c r="S12" s="204">
        <v>144897</v>
      </c>
      <c r="T12" s="204"/>
      <c r="U12" s="204"/>
      <c r="V12" s="204"/>
      <c r="W12" s="204">
        <v>508412</v>
      </c>
      <c r="X12" s="204"/>
      <c r="Y12" s="204"/>
      <c r="Z12" s="204"/>
      <c r="AA12" s="204">
        <v>881130</v>
      </c>
      <c r="AB12" s="204"/>
      <c r="AC12" s="204"/>
      <c r="AD12" s="204"/>
    </row>
    <row r="13" spans="2:30" ht="26.25" customHeight="1">
      <c r="B13" s="231"/>
      <c r="C13" s="231"/>
      <c r="D13" s="23"/>
      <c r="E13" s="231"/>
      <c r="F13" s="208"/>
      <c r="G13" s="205"/>
      <c r="H13" s="205"/>
      <c r="I13" s="205"/>
      <c r="J13" s="205"/>
      <c r="K13" s="205"/>
      <c r="L13" s="205"/>
      <c r="M13" s="205"/>
      <c r="N13" s="205"/>
      <c r="O13" s="205"/>
      <c r="P13" s="205"/>
      <c r="Q13" s="205"/>
      <c r="R13" s="205"/>
      <c r="S13" s="205"/>
      <c r="T13" s="205"/>
      <c r="U13" s="205"/>
      <c r="V13" s="205"/>
      <c r="W13" s="205"/>
      <c r="X13" s="205"/>
      <c r="Y13" s="205"/>
      <c r="Z13" s="205"/>
      <c r="AA13" s="205"/>
      <c r="AB13" s="205"/>
      <c r="AC13" s="205"/>
      <c r="AD13" s="205"/>
    </row>
    <row r="14" spans="2:30" ht="26.25" customHeight="1">
      <c r="B14" s="231"/>
      <c r="C14" s="231"/>
      <c r="D14" s="23" t="s">
        <v>247</v>
      </c>
      <c r="E14" s="231"/>
      <c r="F14" s="189"/>
      <c r="G14" s="192">
        <v>725920</v>
      </c>
      <c r="H14" s="193"/>
      <c r="I14" s="193"/>
      <c r="J14" s="193"/>
      <c r="K14" s="204">
        <v>129652</v>
      </c>
      <c r="L14" s="204"/>
      <c r="M14" s="204"/>
      <c r="N14" s="204"/>
      <c r="O14" s="204">
        <v>553547</v>
      </c>
      <c r="P14" s="204"/>
      <c r="Q14" s="204"/>
      <c r="R14" s="204"/>
      <c r="S14" s="204">
        <v>188089</v>
      </c>
      <c r="T14" s="204"/>
      <c r="U14" s="204"/>
      <c r="V14" s="204"/>
      <c r="W14" s="204">
        <v>477862</v>
      </c>
      <c r="X14" s="204"/>
      <c r="Y14" s="204"/>
      <c r="Z14" s="204"/>
      <c r="AA14" s="204">
        <v>888219</v>
      </c>
      <c r="AB14" s="204"/>
      <c r="AC14" s="204"/>
      <c r="AD14" s="204"/>
    </row>
    <row r="15" spans="2:30" ht="26.25" customHeight="1">
      <c r="B15" s="231"/>
      <c r="C15" s="231"/>
      <c r="D15" s="23"/>
      <c r="E15" s="231"/>
      <c r="F15" s="208"/>
      <c r="G15" s="205"/>
      <c r="H15" s="205"/>
      <c r="I15" s="205"/>
      <c r="J15" s="205"/>
      <c r="K15" s="205"/>
      <c r="L15" s="205"/>
      <c r="M15" s="205"/>
      <c r="N15" s="205"/>
      <c r="O15" s="205"/>
      <c r="P15" s="205"/>
      <c r="Q15" s="205"/>
      <c r="R15" s="205"/>
      <c r="S15" s="205"/>
      <c r="T15" s="205"/>
      <c r="U15" s="205"/>
      <c r="V15" s="205"/>
      <c r="W15" s="205"/>
      <c r="X15" s="205"/>
      <c r="Y15" s="205"/>
      <c r="Z15" s="205"/>
      <c r="AA15" s="205"/>
      <c r="AB15" s="205"/>
      <c r="AC15" s="205"/>
      <c r="AD15" s="205"/>
    </row>
    <row r="16" spans="1:30" ht="26.25" customHeight="1">
      <c r="A16" s="32"/>
      <c r="B16" s="268"/>
      <c r="C16" s="268"/>
      <c r="D16" s="36" t="s">
        <v>248</v>
      </c>
      <c r="E16" s="231"/>
      <c r="F16" s="207"/>
      <c r="G16" s="194">
        <v>936139</v>
      </c>
      <c r="H16" s="202"/>
      <c r="I16" s="202"/>
      <c r="J16" s="202"/>
      <c r="K16" s="202">
        <v>171832</v>
      </c>
      <c r="L16" s="202"/>
      <c r="M16" s="202"/>
      <c r="N16" s="202"/>
      <c r="O16" s="202">
        <v>374136</v>
      </c>
      <c r="P16" s="202"/>
      <c r="Q16" s="202"/>
      <c r="R16" s="202"/>
      <c r="S16" s="202">
        <v>132908</v>
      </c>
      <c r="T16" s="202"/>
      <c r="U16" s="202"/>
      <c r="V16" s="202"/>
      <c r="W16" s="202">
        <v>477657</v>
      </c>
      <c r="X16" s="202"/>
      <c r="Y16" s="202"/>
      <c r="Z16" s="202"/>
      <c r="AA16" s="202">
        <v>945855</v>
      </c>
      <c r="AB16" s="202"/>
      <c r="AC16" s="202"/>
      <c r="AD16" s="202"/>
    </row>
    <row r="17" spans="1:30" ht="26.25" customHeight="1" thickBot="1">
      <c r="A17" s="48"/>
      <c r="B17" s="224"/>
      <c r="C17" s="224"/>
      <c r="D17" s="94"/>
      <c r="E17" s="224"/>
      <c r="F17" s="225"/>
      <c r="G17" s="203"/>
      <c r="H17" s="203"/>
      <c r="I17" s="203"/>
      <c r="J17" s="203"/>
      <c r="K17" s="203"/>
      <c r="L17" s="203"/>
      <c r="M17" s="203"/>
      <c r="N17" s="203"/>
      <c r="O17" s="203"/>
      <c r="P17" s="203"/>
      <c r="Q17" s="203"/>
      <c r="R17" s="203"/>
      <c r="S17" s="205"/>
      <c r="T17" s="205"/>
      <c r="U17" s="205"/>
      <c r="V17" s="205"/>
      <c r="W17" s="205"/>
      <c r="X17" s="205"/>
      <c r="Y17" s="205"/>
      <c r="Z17" s="205"/>
      <c r="AA17" s="205"/>
      <c r="AB17" s="205"/>
      <c r="AC17" s="205"/>
      <c r="AD17" s="205"/>
    </row>
    <row r="18" spans="1:30" ht="18" customHeight="1">
      <c r="A18" s="40" t="s">
        <v>231</v>
      </c>
      <c r="B18" s="40"/>
      <c r="Q18" s="14"/>
      <c r="R18" s="14"/>
      <c r="S18" s="33"/>
      <c r="T18" s="33"/>
      <c r="U18" s="33"/>
      <c r="V18" s="33"/>
      <c r="W18" s="33"/>
      <c r="X18" s="33"/>
      <c r="Y18" s="253" t="s">
        <v>33</v>
      </c>
      <c r="Z18" s="254"/>
      <c r="AA18" s="254"/>
      <c r="AB18" s="254"/>
      <c r="AC18" s="254"/>
      <c r="AD18" s="254"/>
    </row>
    <row r="19" spans="1:2" ht="18" customHeight="1">
      <c r="A19" s="40" t="s">
        <v>230</v>
      </c>
      <c r="B19" s="40"/>
    </row>
    <row r="20" spans="1:2" ht="18" customHeight="1">
      <c r="A20" s="40" t="s">
        <v>264</v>
      </c>
      <c r="B20" s="40"/>
    </row>
    <row r="21" spans="1:2" ht="18" customHeight="1">
      <c r="A21" s="40"/>
      <c r="B21" s="40"/>
    </row>
    <row r="22" spans="1:2" ht="18" customHeight="1">
      <c r="A22" s="40"/>
      <c r="B22" s="40"/>
    </row>
    <row r="24" spans="1:28" ht="31.5" customHeight="1">
      <c r="A24" s="241" t="s">
        <v>316</v>
      </c>
      <c r="B24" s="241"/>
      <c r="C24" s="241"/>
      <c r="D24" s="241"/>
      <c r="E24" s="241"/>
      <c r="F24" s="241"/>
      <c r="G24" s="241"/>
      <c r="H24" s="241"/>
      <c r="I24" s="241"/>
      <c r="J24" s="241"/>
      <c r="K24" s="241"/>
      <c r="L24" s="241"/>
      <c r="M24" s="241"/>
      <c r="N24" s="241"/>
      <c r="O24" s="241"/>
      <c r="P24" s="241"/>
      <c r="Q24" s="241"/>
      <c r="R24" s="241"/>
      <c r="S24" s="241"/>
      <c r="T24" s="241"/>
      <c r="U24" s="241"/>
      <c r="V24" s="241"/>
      <c r="W24" s="241"/>
      <c r="X24" s="241"/>
      <c r="Y24" s="241"/>
      <c r="Z24" s="241"/>
      <c r="AA24" s="241"/>
      <c r="AB24" s="241"/>
    </row>
    <row r="25" ht="18" customHeight="1" thickBot="1">
      <c r="A25" s="48"/>
    </row>
    <row r="26" spans="1:30" ht="18" customHeight="1">
      <c r="A26" s="264" t="s">
        <v>66</v>
      </c>
      <c r="B26" s="264"/>
      <c r="C26" s="264"/>
      <c r="D26" s="264"/>
      <c r="E26" s="264"/>
      <c r="F26" s="264"/>
      <c r="G26" s="265"/>
      <c r="H26" s="199" t="s">
        <v>67</v>
      </c>
      <c r="I26" s="200"/>
      <c r="J26" s="200"/>
      <c r="K26" s="199" t="s">
        <v>68</v>
      </c>
      <c r="L26" s="200"/>
      <c r="M26" s="200"/>
      <c r="N26" s="199" t="s">
        <v>69</v>
      </c>
      <c r="O26" s="200"/>
      <c r="P26" s="200"/>
      <c r="Q26" s="199" t="s">
        <v>70</v>
      </c>
      <c r="R26" s="200"/>
      <c r="S26" s="200"/>
      <c r="T26" s="274" t="s">
        <v>71</v>
      </c>
      <c r="U26" s="264"/>
      <c r="V26" s="264"/>
      <c r="W26" s="275"/>
      <c r="X26" s="274" t="s">
        <v>72</v>
      </c>
      <c r="Y26" s="264"/>
      <c r="Z26" s="264"/>
      <c r="AA26" s="278"/>
      <c r="AB26" s="215" t="s">
        <v>73</v>
      </c>
      <c r="AC26" s="215"/>
      <c r="AD26" s="216"/>
    </row>
    <row r="27" spans="1:30" ht="18" customHeight="1">
      <c r="A27" s="266"/>
      <c r="B27" s="266"/>
      <c r="C27" s="266"/>
      <c r="D27" s="266"/>
      <c r="E27" s="266"/>
      <c r="F27" s="266"/>
      <c r="G27" s="267"/>
      <c r="H27" s="201"/>
      <c r="I27" s="201"/>
      <c r="J27" s="201"/>
      <c r="K27" s="201"/>
      <c r="L27" s="201"/>
      <c r="M27" s="201"/>
      <c r="N27" s="201"/>
      <c r="O27" s="201"/>
      <c r="P27" s="201"/>
      <c r="Q27" s="201"/>
      <c r="R27" s="201"/>
      <c r="S27" s="201"/>
      <c r="T27" s="276" t="s">
        <v>74</v>
      </c>
      <c r="U27" s="266"/>
      <c r="V27" s="266"/>
      <c r="W27" s="277"/>
      <c r="X27" s="276" t="s">
        <v>74</v>
      </c>
      <c r="Y27" s="266"/>
      <c r="Z27" s="266"/>
      <c r="AA27" s="279"/>
      <c r="AB27" s="226" t="s">
        <v>41</v>
      </c>
      <c r="AC27" s="226"/>
      <c r="AD27" s="227"/>
    </row>
    <row r="28" spans="1:30" ht="26.25" customHeight="1">
      <c r="A28" s="14"/>
      <c r="B28" s="14"/>
      <c r="C28" s="14"/>
      <c r="D28" s="14"/>
      <c r="E28" s="14"/>
      <c r="F28" s="14"/>
      <c r="G28" s="14"/>
      <c r="H28" s="119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107"/>
      <c r="U28" s="107"/>
      <c r="V28" s="107"/>
      <c r="X28" s="107"/>
      <c r="Y28" s="107"/>
      <c r="Z28" s="107"/>
      <c r="AB28" s="107"/>
      <c r="AC28" s="107"/>
      <c r="AD28" s="107"/>
    </row>
    <row r="29" spans="1:30" s="32" customFormat="1" ht="26.25" customHeight="1">
      <c r="A29" s="231" t="s">
        <v>232</v>
      </c>
      <c r="B29" s="231"/>
      <c r="C29" s="231"/>
      <c r="D29" s="21" t="s">
        <v>14</v>
      </c>
      <c r="E29" s="22" t="s">
        <v>233</v>
      </c>
      <c r="F29" s="233" t="s">
        <v>122</v>
      </c>
      <c r="G29" s="234"/>
      <c r="H29" s="232">
        <v>16</v>
      </c>
      <c r="I29" s="255"/>
      <c r="J29" s="255"/>
      <c r="K29" s="255">
        <v>26</v>
      </c>
      <c r="L29" s="255"/>
      <c r="M29" s="255"/>
      <c r="N29" s="255">
        <v>550</v>
      </c>
      <c r="O29" s="255"/>
      <c r="P29" s="255"/>
      <c r="Q29" s="255">
        <v>48</v>
      </c>
      <c r="R29" s="255"/>
      <c r="S29" s="255"/>
      <c r="T29" s="255">
        <v>328005</v>
      </c>
      <c r="U29" s="255"/>
      <c r="V29" s="255"/>
      <c r="W29" s="235"/>
      <c r="X29" s="255">
        <v>34473</v>
      </c>
      <c r="Y29" s="255"/>
      <c r="Z29" s="255"/>
      <c r="AA29" s="235"/>
      <c r="AB29" s="255">
        <v>5500</v>
      </c>
      <c r="AC29" s="255"/>
      <c r="AD29" s="255"/>
    </row>
    <row r="30" spans="1:30" ht="26.25" customHeight="1">
      <c r="A30" s="14"/>
      <c r="B30" s="14"/>
      <c r="C30" s="14"/>
      <c r="D30" s="21"/>
      <c r="E30" s="22"/>
      <c r="F30" s="13"/>
      <c r="G30" s="111"/>
      <c r="H30" s="26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X30" s="70"/>
      <c r="Y30" s="70"/>
      <c r="Z30" s="70"/>
      <c r="AB30" s="70"/>
      <c r="AC30" s="70"/>
      <c r="AD30" s="70"/>
    </row>
    <row r="31" spans="1:30" s="32" customFormat="1" ht="26.25" customHeight="1">
      <c r="A31" s="14"/>
      <c r="B31" s="233"/>
      <c r="C31" s="233"/>
      <c r="D31" s="21" t="s">
        <v>216</v>
      </c>
      <c r="E31" s="22" t="s">
        <v>235</v>
      </c>
      <c r="F31" s="233"/>
      <c r="G31" s="236"/>
      <c r="H31" s="232">
        <v>16</v>
      </c>
      <c r="I31" s="255"/>
      <c r="J31" s="255"/>
      <c r="K31" s="255">
        <v>24</v>
      </c>
      <c r="L31" s="255"/>
      <c r="M31" s="255"/>
      <c r="N31" s="255">
        <v>494</v>
      </c>
      <c r="O31" s="255"/>
      <c r="P31" s="255"/>
      <c r="Q31" s="255">
        <v>48</v>
      </c>
      <c r="R31" s="255"/>
      <c r="S31" s="255"/>
      <c r="T31" s="255">
        <v>306753</v>
      </c>
      <c r="U31" s="255"/>
      <c r="V31" s="255"/>
      <c r="W31" s="235"/>
      <c r="X31" s="255">
        <v>31952</v>
      </c>
      <c r="Y31" s="255"/>
      <c r="Z31" s="255"/>
      <c r="AA31" s="235"/>
      <c r="AB31" s="255">
        <v>5700</v>
      </c>
      <c r="AC31" s="255"/>
      <c r="AD31" s="255"/>
    </row>
    <row r="32" spans="1:30" ht="26.25" customHeight="1">
      <c r="A32" s="14"/>
      <c r="B32" s="13"/>
      <c r="C32" s="13"/>
      <c r="D32" s="21"/>
      <c r="E32" s="22"/>
      <c r="F32" s="13"/>
      <c r="G32" s="112"/>
      <c r="H32" s="26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X32" s="70"/>
      <c r="Y32" s="70"/>
      <c r="Z32" s="70"/>
      <c r="AB32" s="70"/>
      <c r="AC32" s="70"/>
      <c r="AD32" s="70"/>
    </row>
    <row r="33" spans="1:30" s="32" customFormat="1" ht="26.25" customHeight="1">
      <c r="A33" s="17"/>
      <c r="B33" s="221"/>
      <c r="C33" s="221"/>
      <c r="D33" s="18" t="s">
        <v>234</v>
      </c>
      <c r="E33" s="19" t="s">
        <v>249</v>
      </c>
      <c r="F33" s="221"/>
      <c r="G33" s="222"/>
      <c r="H33" s="223">
        <v>15</v>
      </c>
      <c r="I33" s="258"/>
      <c r="J33" s="258"/>
      <c r="K33" s="258">
        <v>23</v>
      </c>
      <c r="L33" s="258"/>
      <c r="M33" s="258"/>
      <c r="N33" s="258">
        <v>497</v>
      </c>
      <c r="O33" s="258"/>
      <c r="P33" s="258"/>
      <c r="Q33" s="258">
        <v>50</v>
      </c>
      <c r="R33" s="258"/>
      <c r="S33" s="258"/>
      <c r="T33" s="258">
        <v>330068</v>
      </c>
      <c r="U33" s="258"/>
      <c r="V33" s="258"/>
      <c r="W33" s="235"/>
      <c r="X33" s="258">
        <v>33518</v>
      </c>
      <c r="Y33" s="258"/>
      <c r="Z33" s="258"/>
      <c r="AA33" s="235"/>
      <c r="AB33" s="258">
        <v>5900</v>
      </c>
      <c r="AC33" s="258"/>
      <c r="AD33" s="258"/>
    </row>
    <row r="34" spans="1:30" ht="26.25" customHeight="1" thickBot="1">
      <c r="A34" s="48"/>
      <c r="B34" s="120"/>
      <c r="C34" s="120"/>
      <c r="D34" s="94"/>
      <c r="E34" s="121"/>
      <c r="F34" s="120"/>
      <c r="G34" s="122"/>
      <c r="H34" s="123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48"/>
      <c r="X34" s="48"/>
      <c r="Y34" s="48"/>
      <c r="Z34" s="48"/>
      <c r="AA34" s="48"/>
      <c r="AB34" s="109"/>
      <c r="AC34" s="109"/>
      <c r="AD34" s="109"/>
    </row>
    <row r="35" spans="1:30" ht="18" customHeight="1">
      <c r="A35" s="124"/>
      <c r="B35" s="219"/>
      <c r="C35" s="219"/>
      <c r="D35" s="125"/>
      <c r="E35" s="126"/>
      <c r="F35" s="219"/>
      <c r="G35" s="220"/>
      <c r="H35" s="217"/>
      <c r="I35" s="217"/>
      <c r="J35" s="217"/>
      <c r="K35" s="217"/>
      <c r="L35" s="217"/>
      <c r="M35" s="217"/>
      <c r="N35" s="217"/>
      <c r="O35" s="217"/>
      <c r="P35" s="217"/>
      <c r="Q35" s="217"/>
      <c r="R35" s="217"/>
      <c r="S35" s="217"/>
      <c r="T35" s="217"/>
      <c r="U35" s="217"/>
      <c r="V35" s="217"/>
      <c r="Y35" s="239" t="s">
        <v>33</v>
      </c>
      <c r="Z35" s="198"/>
      <c r="AA35" s="198"/>
      <c r="AB35" s="198"/>
      <c r="AC35" s="198"/>
      <c r="AD35" s="198"/>
    </row>
    <row r="36" spans="2:22" ht="18" customHeight="1"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</row>
    <row r="39" spans="24:26" ht="18" customHeight="1">
      <c r="X39" s="197"/>
      <c r="Y39" s="197"/>
      <c r="Z39" s="197"/>
    </row>
    <row r="40" spans="24:26" ht="18" customHeight="1">
      <c r="X40" s="107"/>
      <c r="Y40" s="107"/>
      <c r="Z40" s="107"/>
    </row>
    <row r="41" spans="24:26" ht="18" customHeight="1">
      <c r="X41" s="107"/>
      <c r="Y41" s="107"/>
      <c r="Z41" s="107"/>
    </row>
    <row r="42" spans="24:26" ht="18" customHeight="1">
      <c r="X42" s="70"/>
      <c r="Y42" s="70"/>
      <c r="Z42" s="70"/>
    </row>
    <row r="43" spans="24:26" ht="18" customHeight="1">
      <c r="X43" s="70"/>
      <c r="Y43" s="70"/>
      <c r="Z43" s="70"/>
    </row>
    <row r="44" spans="24:26" ht="18" customHeight="1">
      <c r="X44" s="70"/>
      <c r="Y44" s="70"/>
      <c r="Z44" s="70"/>
    </row>
    <row r="45" spans="24:26" ht="18" customHeight="1">
      <c r="X45" s="70"/>
      <c r="Y45" s="70"/>
      <c r="Z45" s="70"/>
    </row>
    <row r="46" spans="24:26" ht="18" customHeight="1">
      <c r="X46" s="128"/>
      <c r="Y46" s="128"/>
      <c r="Z46" s="128"/>
    </row>
    <row r="47" spans="24:26" ht="18" customHeight="1">
      <c r="X47" s="186"/>
      <c r="Y47" s="186"/>
      <c r="Z47" s="186"/>
    </row>
    <row r="51" spans="1:28" s="32" customFormat="1" ht="18" customHeight="1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</row>
    <row r="53" ht="15.75" customHeight="1"/>
    <row r="54" spans="1:28" s="32" customFormat="1" ht="18" customHeight="1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</row>
    <row r="61" ht="17.25" customHeight="1"/>
    <row r="62" ht="15" customHeight="1"/>
    <row r="63" ht="15" customHeight="1"/>
    <row r="64" ht="24.75" customHeight="1"/>
    <row r="65" ht="12" customHeight="1"/>
    <row r="66" ht="19.5" customHeight="1"/>
    <row r="67" ht="19.5" customHeight="1"/>
    <row r="68" ht="9.75" customHeight="1"/>
    <row r="69" ht="19.5" customHeight="1"/>
    <row r="70" ht="9.75" customHeight="1"/>
    <row r="71" ht="19.5" customHeight="1"/>
    <row r="72" ht="9" customHeight="1"/>
    <row r="73" ht="19.5" customHeight="1"/>
    <row r="74" ht="9" customHeight="1"/>
    <row r="75" ht="19.5" customHeight="1"/>
  </sheetData>
  <sheetProtection/>
  <mergeCells count="156">
    <mergeCell ref="T27:W27"/>
    <mergeCell ref="T29:W29"/>
    <mergeCell ref="T31:W31"/>
    <mergeCell ref="X26:AA26"/>
    <mergeCell ref="X27:AA27"/>
    <mergeCell ref="X29:AA29"/>
    <mergeCell ref="X31:AA31"/>
    <mergeCell ref="W6:Z6"/>
    <mergeCell ref="O4:R5"/>
    <mergeCell ref="O6:R6"/>
    <mergeCell ref="T26:W26"/>
    <mergeCell ref="W3:AD3"/>
    <mergeCell ref="AA8:AD8"/>
    <mergeCell ref="A1:AD1"/>
    <mergeCell ref="A3:F6"/>
    <mergeCell ref="O7:R7"/>
    <mergeCell ref="O3:V3"/>
    <mergeCell ref="S6:V6"/>
    <mergeCell ref="S4:V4"/>
    <mergeCell ref="AA7:AD7"/>
    <mergeCell ref="AA5:AD5"/>
    <mergeCell ref="AA4:AD4"/>
    <mergeCell ref="AA6:AD6"/>
    <mergeCell ref="S12:V12"/>
    <mergeCell ref="B10:C10"/>
    <mergeCell ref="E10:F10"/>
    <mergeCell ref="G10:J10"/>
    <mergeCell ref="K10:N10"/>
    <mergeCell ref="G11:J11"/>
    <mergeCell ref="S11:V11"/>
    <mergeCell ref="AA12:AD12"/>
    <mergeCell ref="W12:Z12"/>
    <mergeCell ref="AA9:AD9"/>
    <mergeCell ref="W10:Z10"/>
    <mergeCell ref="AA10:AD10"/>
    <mergeCell ref="AA11:AD11"/>
    <mergeCell ref="W11:Z11"/>
    <mergeCell ref="W9:Z9"/>
    <mergeCell ref="S15:V15"/>
    <mergeCell ref="AA13:AD13"/>
    <mergeCell ref="AA14:AD14"/>
    <mergeCell ref="W14:Z14"/>
    <mergeCell ref="W13:Z13"/>
    <mergeCell ref="AA15:AD15"/>
    <mergeCell ref="W15:Z15"/>
    <mergeCell ref="S14:V14"/>
    <mergeCell ref="S13:V13"/>
    <mergeCell ref="G16:J16"/>
    <mergeCell ref="G17:J17"/>
    <mergeCell ref="Y18:AD18"/>
    <mergeCell ref="W16:Z16"/>
    <mergeCell ref="AA16:AD16"/>
    <mergeCell ref="W17:Z17"/>
    <mergeCell ref="AA17:AD17"/>
    <mergeCell ref="K15:N15"/>
    <mergeCell ref="O15:R15"/>
    <mergeCell ref="K16:N16"/>
    <mergeCell ref="O16:R16"/>
    <mergeCell ref="K12:N12"/>
    <mergeCell ref="G13:J13"/>
    <mergeCell ref="G12:J12"/>
    <mergeCell ref="S17:V17"/>
    <mergeCell ref="G14:J14"/>
    <mergeCell ref="K14:N14"/>
    <mergeCell ref="O14:R14"/>
    <mergeCell ref="O12:R12"/>
    <mergeCell ref="O13:R13"/>
    <mergeCell ref="K13:N13"/>
    <mergeCell ref="S10:V10"/>
    <mergeCell ref="O9:R9"/>
    <mergeCell ref="O10:R10"/>
    <mergeCell ref="O11:R11"/>
    <mergeCell ref="S9:V9"/>
    <mergeCell ref="G8:J8"/>
    <mergeCell ref="G9:J9"/>
    <mergeCell ref="K8:N8"/>
    <mergeCell ref="K11:N11"/>
    <mergeCell ref="K9:N9"/>
    <mergeCell ref="A8:C8"/>
    <mergeCell ref="B9:C9"/>
    <mergeCell ref="E7:F7"/>
    <mergeCell ref="E8:F8"/>
    <mergeCell ref="E9:F9"/>
    <mergeCell ref="E11:F11"/>
    <mergeCell ref="E12:F12"/>
    <mergeCell ref="E13:F13"/>
    <mergeCell ref="E15:F15"/>
    <mergeCell ref="E14:F14"/>
    <mergeCell ref="B11:C11"/>
    <mergeCell ref="B12:C12"/>
    <mergeCell ref="B13:C13"/>
    <mergeCell ref="B15:C15"/>
    <mergeCell ref="W8:Z8"/>
    <mergeCell ref="S7:V7"/>
    <mergeCell ref="K5:N5"/>
    <mergeCell ref="K6:N6"/>
    <mergeCell ref="K7:N7"/>
    <mergeCell ref="O8:R8"/>
    <mergeCell ref="S8:V8"/>
    <mergeCell ref="W7:Z7"/>
    <mergeCell ref="S5:V5"/>
    <mergeCell ref="W4:Z5"/>
    <mergeCell ref="H35:J35"/>
    <mergeCell ref="Q31:S31"/>
    <mergeCell ref="K31:M31"/>
    <mergeCell ref="K26:M27"/>
    <mergeCell ref="K35:M35"/>
    <mergeCell ref="Q29:S29"/>
    <mergeCell ref="K29:M29"/>
    <mergeCell ref="Q26:S27"/>
    <mergeCell ref="N26:P27"/>
    <mergeCell ref="H26:J27"/>
    <mergeCell ref="AB29:AD29"/>
    <mergeCell ref="AB31:AD31"/>
    <mergeCell ref="B35:C35"/>
    <mergeCell ref="F35:G35"/>
    <mergeCell ref="T35:V35"/>
    <mergeCell ref="B33:C33"/>
    <mergeCell ref="F33:G33"/>
    <mergeCell ref="H33:J33"/>
    <mergeCell ref="AB33:AD33"/>
    <mergeCell ref="Y35:AD35"/>
    <mergeCell ref="Q35:S35"/>
    <mergeCell ref="N35:P35"/>
    <mergeCell ref="K4:N4"/>
    <mergeCell ref="X33:AA33"/>
    <mergeCell ref="K33:M33"/>
    <mergeCell ref="N33:P33"/>
    <mergeCell ref="Q33:S33"/>
    <mergeCell ref="S16:V16"/>
    <mergeCell ref="K17:N17"/>
    <mergeCell ref="O17:R17"/>
    <mergeCell ref="G6:J6"/>
    <mergeCell ref="G4:J5"/>
    <mergeCell ref="G3:N3"/>
    <mergeCell ref="B7:C7"/>
    <mergeCell ref="G7:J7"/>
    <mergeCell ref="A26:G27"/>
    <mergeCell ref="B16:C16"/>
    <mergeCell ref="B14:C14"/>
    <mergeCell ref="E17:F17"/>
    <mergeCell ref="B17:C17"/>
    <mergeCell ref="A24:AB24"/>
    <mergeCell ref="AB27:AD27"/>
    <mergeCell ref="AB26:AD26"/>
    <mergeCell ref="E16:F16"/>
    <mergeCell ref="G15:J15"/>
    <mergeCell ref="A29:C29"/>
    <mergeCell ref="H29:J29"/>
    <mergeCell ref="F29:G29"/>
    <mergeCell ref="T33:W33"/>
    <mergeCell ref="F31:G31"/>
    <mergeCell ref="B31:C31"/>
    <mergeCell ref="H31:J31"/>
    <mergeCell ref="N31:P31"/>
    <mergeCell ref="N29:P29"/>
  </mergeCells>
  <printOptions horizont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AJ40"/>
  <sheetViews>
    <sheetView zoomScale="75" zoomScaleNormal="75" zoomScalePageLayoutView="0" workbookViewId="0" topLeftCell="A1">
      <pane xSplit="11" ySplit="4" topLeftCell="L26" activePane="bottomRight" state="frozen"/>
      <selection pane="topLeft" activeCell="S48" sqref="S48:AD48"/>
      <selection pane="topRight" activeCell="S48" sqref="S48:AD48"/>
      <selection pane="bottomLeft" activeCell="S48" sqref="S48:AD48"/>
      <selection pane="bottomRight" activeCell="N17" sqref="N17"/>
    </sheetView>
  </sheetViews>
  <sheetFormatPr defaultColWidth="3.625" defaultRowHeight="25.5" customHeight="1"/>
  <cols>
    <col min="1" max="1" width="1.625" style="1" customWidth="1"/>
    <col min="2" max="10" width="3.375" style="1" customWidth="1"/>
    <col min="11" max="11" width="2.125" style="1" customWidth="1"/>
    <col min="12" max="14" width="10.00390625" style="1" customWidth="1"/>
    <col min="15" max="15" width="8.50390625" style="1" customWidth="1"/>
    <col min="16" max="17" width="7.00390625" style="1" customWidth="1"/>
    <col min="18" max="18" width="9.50390625" style="1" customWidth="1"/>
    <col min="19" max="20" width="7.00390625" style="1" customWidth="1"/>
    <col min="21" max="21" width="1.75390625" style="1" customWidth="1"/>
    <col min="22" max="22" width="8.50390625" style="1" customWidth="1"/>
    <col min="23" max="24" width="6.75390625" style="1" customWidth="1"/>
    <col min="25" max="25" width="8.50390625" style="1" customWidth="1"/>
    <col min="26" max="27" width="6.75390625" style="1" customWidth="1"/>
    <col min="28" max="28" width="8.50390625" style="1" customWidth="1"/>
    <col min="29" max="30" width="6.75390625" style="1" customWidth="1"/>
    <col min="31" max="31" width="9.75390625" style="1" customWidth="1"/>
    <col min="32" max="33" width="6.75390625" style="1" customWidth="1"/>
    <col min="34" max="35" width="8.00390625" style="1" customWidth="1"/>
    <col min="36" max="36" width="11.25390625" style="1" customWidth="1"/>
    <col min="37" max="16384" width="3.625" style="1" customWidth="1"/>
  </cols>
  <sheetData>
    <row r="1" spans="1:36" s="16" customFormat="1" ht="25.5" customHeight="1">
      <c r="A1" s="292" t="s">
        <v>317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131"/>
      <c r="V1" s="293" t="s">
        <v>75</v>
      </c>
      <c r="W1" s="293"/>
      <c r="X1" s="293"/>
      <c r="Y1" s="293"/>
      <c r="Z1" s="293"/>
      <c r="AA1" s="293"/>
      <c r="AB1" s="293"/>
      <c r="AC1" s="293"/>
      <c r="AD1" s="293"/>
      <c r="AE1" s="293"/>
      <c r="AF1" s="293"/>
      <c r="AG1" s="293"/>
      <c r="AH1" s="293"/>
      <c r="AI1" s="293"/>
      <c r="AJ1" s="293"/>
    </row>
    <row r="2" spans="2:36" ht="25.5" customHeight="1" thickBot="1"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82"/>
    </row>
    <row r="3" spans="1:36" s="16" customFormat="1" ht="25.5" customHeight="1">
      <c r="A3" s="264" t="s">
        <v>215</v>
      </c>
      <c r="B3" s="264"/>
      <c r="C3" s="264"/>
      <c r="D3" s="264"/>
      <c r="E3" s="264"/>
      <c r="F3" s="264"/>
      <c r="G3" s="264"/>
      <c r="H3" s="264"/>
      <c r="I3" s="264"/>
      <c r="J3" s="264"/>
      <c r="K3" s="265"/>
      <c r="L3" s="237" t="s">
        <v>77</v>
      </c>
      <c r="M3" s="238"/>
      <c r="N3" s="291"/>
      <c r="O3" s="237" t="s">
        <v>78</v>
      </c>
      <c r="P3" s="238"/>
      <c r="Q3" s="291"/>
      <c r="R3" s="237" t="s">
        <v>79</v>
      </c>
      <c r="S3" s="238"/>
      <c r="T3" s="238"/>
      <c r="U3" s="14"/>
      <c r="V3" s="238" t="s">
        <v>80</v>
      </c>
      <c r="W3" s="238"/>
      <c r="X3" s="291"/>
      <c r="Y3" s="237" t="s">
        <v>81</v>
      </c>
      <c r="Z3" s="238"/>
      <c r="AA3" s="291"/>
      <c r="AB3" s="237" t="s">
        <v>82</v>
      </c>
      <c r="AC3" s="238"/>
      <c r="AD3" s="291"/>
      <c r="AE3" s="237" t="s">
        <v>83</v>
      </c>
      <c r="AF3" s="238"/>
      <c r="AG3" s="291"/>
      <c r="AH3" s="199" t="s">
        <v>84</v>
      </c>
      <c r="AI3" s="199" t="s">
        <v>85</v>
      </c>
      <c r="AJ3" s="65" t="s">
        <v>86</v>
      </c>
    </row>
    <row r="4" spans="1:36" s="16" customFormat="1" ht="25.5" customHeight="1">
      <c r="A4" s="266"/>
      <c r="B4" s="266"/>
      <c r="C4" s="266"/>
      <c r="D4" s="266"/>
      <c r="E4" s="266"/>
      <c r="F4" s="266"/>
      <c r="G4" s="266"/>
      <c r="H4" s="266"/>
      <c r="I4" s="266"/>
      <c r="J4" s="266"/>
      <c r="K4" s="267"/>
      <c r="L4" s="62" t="s">
        <v>62</v>
      </c>
      <c r="M4" s="62" t="s">
        <v>87</v>
      </c>
      <c r="N4" s="62" t="s">
        <v>88</v>
      </c>
      <c r="O4" s="62" t="s">
        <v>89</v>
      </c>
      <c r="P4" s="62" t="s">
        <v>87</v>
      </c>
      <c r="Q4" s="62" t="s">
        <v>88</v>
      </c>
      <c r="R4" s="62" t="s">
        <v>89</v>
      </c>
      <c r="S4" s="62" t="s">
        <v>87</v>
      </c>
      <c r="T4" s="62" t="s">
        <v>88</v>
      </c>
      <c r="U4" s="14"/>
      <c r="V4" s="66" t="s">
        <v>89</v>
      </c>
      <c r="W4" s="62" t="s">
        <v>87</v>
      </c>
      <c r="X4" s="62" t="s">
        <v>88</v>
      </c>
      <c r="Y4" s="62" t="s">
        <v>89</v>
      </c>
      <c r="Z4" s="62" t="s">
        <v>87</v>
      </c>
      <c r="AA4" s="62" t="s">
        <v>88</v>
      </c>
      <c r="AB4" s="62" t="s">
        <v>89</v>
      </c>
      <c r="AC4" s="62" t="s">
        <v>87</v>
      </c>
      <c r="AD4" s="62" t="s">
        <v>88</v>
      </c>
      <c r="AE4" s="62" t="s">
        <v>89</v>
      </c>
      <c r="AF4" s="62" t="s">
        <v>87</v>
      </c>
      <c r="AG4" s="62" t="s">
        <v>88</v>
      </c>
      <c r="AH4" s="290"/>
      <c r="AI4" s="290"/>
      <c r="AJ4" s="64" t="s">
        <v>90</v>
      </c>
    </row>
    <row r="5" spans="2:36" ht="25.5" customHeight="1">
      <c r="B5" s="289" t="s">
        <v>91</v>
      </c>
      <c r="C5" s="289"/>
      <c r="D5" s="289"/>
      <c r="E5" s="21" t="s">
        <v>14</v>
      </c>
      <c r="F5" s="7" t="s">
        <v>186</v>
      </c>
      <c r="G5" s="289" t="s">
        <v>124</v>
      </c>
      <c r="H5" s="289"/>
      <c r="I5" s="289"/>
      <c r="K5" s="4"/>
      <c r="L5" s="143">
        <v>5957</v>
      </c>
      <c r="M5" s="144">
        <v>3078</v>
      </c>
      <c r="N5" s="144">
        <v>2879</v>
      </c>
      <c r="O5" s="144">
        <v>968</v>
      </c>
      <c r="P5" s="144" t="s">
        <v>187</v>
      </c>
      <c r="Q5" s="144" t="s">
        <v>12</v>
      </c>
      <c r="R5" s="144">
        <v>970</v>
      </c>
      <c r="S5" s="144" t="s">
        <v>12</v>
      </c>
      <c r="T5" s="144" t="s">
        <v>12</v>
      </c>
      <c r="U5" s="145"/>
      <c r="V5" s="144">
        <v>962</v>
      </c>
      <c r="W5" s="144" t="s">
        <v>12</v>
      </c>
      <c r="X5" s="144" t="s">
        <v>12</v>
      </c>
      <c r="Y5" s="144">
        <v>1007</v>
      </c>
      <c r="Z5" s="144" t="s">
        <v>12</v>
      </c>
      <c r="AA5" s="144" t="s">
        <v>12</v>
      </c>
      <c r="AB5" s="144">
        <v>1042</v>
      </c>
      <c r="AC5" s="144" t="s">
        <v>12</v>
      </c>
      <c r="AD5" s="144" t="s">
        <v>12</v>
      </c>
      <c r="AE5" s="144">
        <v>1008</v>
      </c>
      <c r="AF5" s="144" t="s">
        <v>12</v>
      </c>
      <c r="AG5" s="144" t="s">
        <v>12</v>
      </c>
      <c r="AH5" s="144">
        <v>256</v>
      </c>
      <c r="AI5" s="144" t="s">
        <v>187</v>
      </c>
      <c r="AJ5" s="146">
        <v>23.26953125</v>
      </c>
    </row>
    <row r="6" spans="2:36" s="16" customFormat="1" ht="25.5" customHeight="1">
      <c r="B6" s="14"/>
      <c r="C6" s="14"/>
      <c r="D6" s="58"/>
      <c r="E6" s="21" t="s">
        <v>219</v>
      </c>
      <c r="F6" s="22" t="s">
        <v>218</v>
      </c>
      <c r="G6" s="14"/>
      <c r="H6" s="58"/>
      <c r="I6" s="58"/>
      <c r="K6" s="15"/>
      <c r="L6" s="143">
        <v>5953</v>
      </c>
      <c r="M6" s="144">
        <v>3071</v>
      </c>
      <c r="N6" s="144">
        <v>2882</v>
      </c>
      <c r="O6" s="144">
        <v>1011</v>
      </c>
      <c r="P6" s="144" t="s">
        <v>187</v>
      </c>
      <c r="Q6" s="144" t="s">
        <v>12</v>
      </c>
      <c r="R6" s="144">
        <v>972</v>
      </c>
      <c r="S6" s="144" t="s">
        <v>12</v>
      </c>
      <c r="T6" s="144" t="s">
        <v>12</v>
      </c>
      <c r="U6" s="145"/>
      <c r="V6" s="144">
        <v>964</v>
      </c>
      <c r="W6" s="144" t="s">
        <v>12</v>
      </c>
      <c r="X6" s="144" t="s">
        <v>12</v>
      </c>
      <c r="Y6" s="144">
        <v>958</v>
      </c>
      <c r="Z6" s="144" t="s">
        <v>12</v>
      </c>
      <c r="AA6" s="144" t="s">
        <v>12</v>
      </c>
      <c r="AB6" s="144">
        <v>1010</v>
      </c>
      <c r="AC6" s="144" t="s">
        <v>12</v>
      </c>
      <c r="AD6" s="144" t="s">
        <v>12</v>
      </c>
      <c r="AE6" s="144">
        <v>1038</v>
      </c>
      <c r="AF6" s="144" t="s">
        <v>12</v>
      </c>
      <c r="AG6" s="144" t="s">
        <v>12</v>
      </c>
      <c r="AH6" s="144">
        <v>258</v>
      </c>
      <c r="AI6" s="144" t="s">
        <v>187</v>
      </c>
      <c r="AJ6" s="146">
        <f>L6/AH6</f>
        <v>23.073643410852714</v>
      </c>
    </row>
    <row r="7" spans="1:36" s="5" customFormat="1" ht="25.5" customHeight="1">
      <c r="A7" s="32"/>
      <c r="B7" s="17"/>
      <c r="C7" s="17"/>
      <c r="D7" s="38"/>
      <c r="E7" s="18" t="s">
        <v>219</v>
      </c>
      <c r="F7" s="19" t="s">
        <v>250</v>
      </c>
      <c r="G7" s="17"/>
      <c r="H7" s="38"/>
      <c r="I7" s="38"/>
      <c r="J7" s="32"/>
      <c r="K7" s="17"/>
      <c r="L7" s="147">
        <f>SUM(L9,L35)</f>
        <v>5900</v>
      </c>
      <c r="M7" s="148">
        <f>SUM(M9,M35)</f>
        <v>3023</v>
      </c>
      <c r="N7" s="148">
        <f>SUM(N9,N35)</f>
        <v>2877</v>
      </c>
      <c r="O7" s="148">
        <f>SUM(O9,O35)</f>
        <v>969</v>
      </c>
      <c r="P7" s="148" t="s">
        <v>187</v>
      </c>
      <c r="Q7" s="148" t="s">
        <v>187</v>
      </c>
      <c r="R7" s="148">
        <f>SUM(R9,R35)</f>
        <v>1005</v>
      </c>
      <c r="S7" s="148" t="s">
        <v>187</v>
      </c>
      <c r="T7" s="148" t="s">
        <v>187</v>
      </c>
      <c r="U7" s="148"/>
      <c r="V7" s="148">
        <f>SUM(V9,V35)</f>
        <v>978</v>
      </c>
      <c r="W7" s="148" t="s">
        <v>187</v>
      </c>
      <c r="X7" s="148" t="s">
        <v>187</v>
      </c>
      <c r="Y7" s="148">
        <f>SUM(Y9,Y35)</f>
        <v>975</v>
      </c>
      <c r="Z7" s="148" t="s">
        <v>187</v>
      </c>
      <c r="AA7" s="148" t="s">
        <v>187</v>
      </c>
      <c r="AB7" s="148">
        <f>SUM(AB9,AB35)</f>
        <v>966</v>
      </c>
      <c r="AC7" s="148" t="s">
        <v>187</v>
      </c>
      <c r="AD7" s="148" t="s">
        <v>187</v>
      </c>
      <c r="AE7" s="148">
        <f>SUM(AE9,AE35)</f>
        <v>1007</v>
      </c>
      <c r="AF7" s="148" t="s">
        <v>187</v>
      </c>
      <c r="AG7" s="148" t="s">
        <v>187</v>
      </c>
      <c r="AH7" s="148">
        <f>SUM(AH9,AH35)</f>
        <v>258</v>
      </c>
      <c r="AI7" s="148" t="s">
        <v>187</v>
      </c>
      <c r="AJ7" s="149">
        <f>L7/AH7</f>
        <v>22.868217054263567</v>
      </c>
    </row>
    <row r="8" spans="2:36" ht="25.5" customHeight="1">
      <c r="B8" s="3"/>
      <c r="C8" s="3"/>
      <c r="D8" s="3"/>
      <c r="E8" s="3"/>
      <c r="F8" s="3"/>
      <c r="G8" s="3"/>
      <c r="H8" s="3"/>
      <c r="I8" s="3"/>
      <c r="J8" s="3"/>
      <c r="K8" s="4"/>
      <c r="L8" s="150"/>
      <c r="M8" s="151"/>
      <c r="N8" s="151"/>
      <c r="O8" s="151"/>
      <c r="P8" s="151"/>
      <c r="Q8" s="151"/>
      <c r="R8" s="151"/>
      <c r="S8" s="151"/>
      <c r="T8" s="151"/>
      <c r="U8" s="152"/>
      <c r="V8" s="151"/>
      <c r="W8" s="151"/>
      <c r="X8" s="151"/>
      <c r="Y8" s="151"/>
      <c r="Z8" s="151"/>
      <c r="AA8" s="151"/>
      <c r="AB8" s="151"/>
      <c r="AC8" s="151"/>
      <c r="AD8" s="151"/>
      <c r="AE8" s="151"/>
      <c r="AF8" s="151"/>
      <c r="AG8" s="151"/>
      <c r="AH8" s="151"/>
      <c r="AI8" s="151"/>
      <c r="AJ8" s="153"/>
    </row>
    <row r="9" spans="2:36" s="5" customFormat="1" ht="25.5" customHeight="1">
      <c r="B9" s="221" t="s">
        <v>26</v>
      </c>
      <c r="C9" s="221"/>
      <c r="D9" s="221"/>
      <c r="E9" s="221"/>
      <c r="F9" s="221"/>
      <c r="G9" s="221"/>
      <c r="H9" s="221"/>
      <c r="I9" s="17"/>
      <c r="J9" s="17"/>
      <c r="K9" s="20"/>
      <c r="L9" s="147">
        <f>SUM(L11,L29)</f>
        <v>5595</v>
      </c>
      <c r="M9" s="148">
        <f>SUM(M11,M29)</f>
        <v>2886</v>
      </c>
      <c r="N9" s="154">
        <f>SUM(N11,N29)</f>
        <v>2709</v>
      </c>
      <c r="O9" s="154">
        <f>SUM(O11,O29)</f>
        <v>919</v>
      </c>
      <c r="P9" s="154" t="s">
        <v>12</v>
      </c>
      <c r="Q9" s="154" t="s">
        <v>12</v>
      </c>
      <c r="R9" s="154">
        <f>SUM(R11,R29)</f>
        <v>945</v>
      </c>
      <c r="S9" s="154" t="s">
        <v>12</v>
      </c>
      <c r="T9" s="154" t="s">
        <v>12</v>
      </c>
      <c r="U9" s="148"/>
      <c r="V9" s="154">
        <f>SUM(V11,V29)</f>
        <v>926</v>
      </c>
      <c r="W9" s="154" t="s">
        <v>12</v>
      </c>
      <c r="X9" s="154" t="s">
        <v>12</v>
      </c>
      <c r="Y9" s="154">
        <f>SUM(Y11,Y29)</f>
        <v>926</v>
      </c>
      <c r="Z9" s="154" t="s">
        <v>12</v>
      </c>
      <c r="AA9" s="154" t="s">
        <v>12</v>
      </c>
      <c r="AB9" s="154">
        <f>SUM(AB11,AB29)</f>
        <v>935</v>
      </c>
      <c r="AC9" s="154" t="s">
        <v>12</v>
      </c>
      <c r="AD9" s="154" t="s">
        <v>12</v>
      </c>
      <c r="AE9" s="154">
        <f>SUM(AE11,AE29)</f>
        <v>944</v>
      </c>
      <c r="AF9" s="154" t="s">
        <v>12</v>
      </c>
      <c r="AG9" s="154" t="s">
        <v>12</v>
      </c>
      <c r="AH9" s="154">
        <f>SUM(AH11,AH29)</f>
        <v>247</v>
      </c>
      <c r="AI9" s="154" t="s">
        <v>12</v>
      </c>
      <c r="AJ9" s="155">
        <f>L9/AH9</f>
        <v>22.65182186234818</v>
      </c>
    </row>
    <row r="10" spans="2:36" ht="25.5" customHeight="1">
      <c r="B10" s="3"/>
      <c r="C10" s="3"/>
      <c r="D10" s="3"/>
      <c r="E10" s="3"/>
      <c r="F10" s="3"/>
      <c r="G10" s="3"/>
      <c r="H10" s="3"/>
      <c r="I10" s="3"/>
      <c r="J10" s="3"/>
      <c r="K10" s="4"/>
      <c r="L10" s="150"/>
      <c r="M10" s="151"/>
      <c r="N10" s="151"/>
      <c r="O10" s="151"/>
      <c r="P10" s="151"/>
      <c r="Q10" s="151"/>
      <c r="R10" s="151"/>
      <c r="S10" s="151"/>
      <c r="T10" s="151"/>
      <c r="U10" s="152"/>
      <c r="V10" s="151"/>
      <c r="W10" s="151"/>
      <c r="X10" s="151"/>
      <c r="Y10" s="151"/>
      <c r="Z10" s="151"/>
      <c r="AA10" s="151"/>
      <c r="AB10" s="151"/>
      <c r="AC10" s="151"/>
      <c r="AD10" s="151"/>
      <c r="AE10" s="151"/>
      <c r="AF10" s="151"/>
      <c r="AG10" s="151"/>
      <c r="AH10" s="151"/>
      <c r="AI10" s="151"/>
      <c r="AJ10" s="156"/>
    </row>
    <row r="11" spans="2:36" s="5" customFormat="1" ht="25.5" customHeight="1">
      <c r="B11" s="288" t="s">
        <v>238</v>
      </c>
      <c r="C11" s="288"/>
      <c r="D11" s="288"/>
      <c r="E11" s="288"/>
      <c r="F11" s="288"/>
      <c r="G11" s="288"/>
      <c r="H11" s="288"/>
      <c r="I11" s="17"/>
      <c r="J11" s="17"/>
      <c r="K11" s="20"/>
      <c r="L11" s="154">
        <f>SUM(L12:L27)</f>
        <v>5534</v>
      </c>
      <c r="M11" s="154">
        <v>2846</v>
      </c>
      <c r="N11" s="154">
        <v>2688</v>
      </c>
      <c r="O11" s="154">
        <f>SUM(O12:O27)</f>
        <v>911</v>
      </c>
      <c r="P11" s="154" t="s">
        <v>12</v>
      </c>
      <c r="Q11" s="154" t="s">
        <v>12</v>
      </c>
      <c r="R11" s="154">
        <f>SUM(R12:R27)</f>
        <v>933</v>
      </c>
      <c r="S11" s="154" t="s">
        <v>12</v>
      </c>
      <c r="T11" s="154" t="s">
        <v>12</v>
      </c>
      <c r="U11" s="148"/>
      <c r="V11" s="154">
        <f>SUM(V12:V27)</f>
        <v>918</v>
      </c>
      <c r="W11" s="154" t="s">
        <v>12</v>
      </c>
      <c r="X11" s="154" t="s">
        <v>12</v>
      </c>
      <c r="Y11" s="154">
        <f>SUM(Y12:Y27)</f>
        <v>917</v>
      </c>
      <c r="Z11" s="154" t="s">
        <v>12</v>
      </c>
      <c r="AA11" s="154" t="s">
        <v>12</v>
      </c>
      <c r="AB11" s="154">
        <f>SUM(AB12:AB27)</f>
        <v>919</v>
      </c>
      <c r="AC11" s="154" t="s">
        <v>12</v>
      </c>
      <c r="AD11" s="154" t="s">
        <v>12</v>
      </c>
      <c r="AE11" s="154">
        <f>SUM(AE12:AE27)</f>
        <v>936</v>
      </c>
      <c r="AF11" s="154" t="s">
        <v>12</v>
      </c>
      <c r="AG11" s="154" t="s">
        <v>12</v>
      </c>
      <c r="AH11" s="154">
        <f>SUM(AH12:AH27)</f>
        <v>217</v>
      </c>
      <c r="AI11" s="154">
        <f>SUM(AI12:AI27)</f>
        <v>320</v>
      </c>
      <c r="AJ11" s="155">
        <f aca="true" t="shared" si="0" ref="AJ11:AJ20">L11/AH11</f>
        <v>25.502304147465438</v>
      </c>
    </row>
    <row r="12" spans="2:36" ht="25.5" customHeight="1">
      <c r="B12" s="3"/>
      <c r="C12" s="286" t="s">
        <v>259</v>
      </c>
      <c r="D12" s="286"/>
      <c r="E12" s="286"/>
      <c r="F12" s="286"/>
      <c r="G12" s="286"/>
      <c r="H12" s="286"/>
      <c r="I12" s="286"/>
      <c r="J12" s="286"/>
      <c r="K12" s="4"/>
      <c r="L12" s="390">
        <v>298</v>
      </c>
      <c r="M12" s="144" t="s">
        <v>187</v>
      </c>
      <c r="N12" s="144" t="s">
        <v>12</v>
      </c>
      <c r="O12" s="157">
        <v>48</v>
      </c>
      <c r="P12" s="144" t="s">
        <v>187</v>
      </c>
      <c r="Q12" s="144" t="s">
        <v>12</v>
      </c>
      <c r="R12" s="157">
        <v>50</v>
      </c>
      <c r="S12" s="144" t="s">
        <v>187</v>
      </c>
      <c r="T12" s="144" t="s">
        <v>12</v>
      </c>
      <c r="U12" s="145"/>
      <c r="V12" s="157">
        <v>45</v>
      </c>
      <c r="W12" s="144" t="s">
        <v>187</v>
      </c>
      <c r="X12" s="144" t="s">
        <v>12</v>
      </c>
      <c r="Y12" s="157">
        <v>53</v>
      </c>
      <c r="Z12" s="144" t="s">
        <v>187</v>
      </c>
      <c r="AA12" s="144" t="s">
        <v>12</v>
      </c>
      <c r="AB12" s="157">
        <v>52</v>
      </c>
      <c r="AC12" s="144" t="s">
        <v>187</v>
      </c>
      <c r="AD12" s="144" t="s">
        <v>12</v>
      </c>
      <c r="AE12" s="157">
        <v>50</v>
      </c>
      <c r="AF12" s="144" t="s">
        <v>187</v>
      </c>
      <c r="AG12" s="144" t="s">
        <v>12</v>
      </c>
      <c r="AH12" s="158">
        <v>13</v>
      </c>
      <c r="AI12" s="158">
        <v>21</v>
      </c>
      <c r="AJ12" s="156">
        <f t="shared" si="0"/>
        <v>22.923076923076923</v>
      </c>
    </row>
    <row r="13" spans="2:36" ht="25.5" customHeight="1">
      <c r="B13" s="3"/>
      <c r="C13" s="286" t="s">
        <v>92</v>
      </c>
      <c r="D13" s="286"/>
      <c r="E13" s="286"/>
      <c r="F13" s="286"/>
      <c r="G13" s="286"/>
      <c r="H13" s="286"/>
      <c r="I13" s="286"/>
      <c r="J13" s="286"/>
      <c r="K13" s="4"/>
      <c r="L13" s="390">
        <v>476</v>
      </c>
      <c r="M13" s="144" t="s">
        <v>187</v>
      </c>
      <c r="N13" s="144" t="s">
        <v>12</v>
      </c>
      <c r="O13" s="157">
        <v>81</v>
      </c>
      <c r="P13" s="144" t="s">
        <v>187</v>
      </c>
      <c r="Q13" s="144" t="s">
        <v>12</v>
      </c>
      <c r="R13" s="157">
        <v>73</v>
      </c>
      <c r="S13" s="144" t="s">
        <v>187</v>
      </c>
      <c r="T13" s="144" t="s">
        <v>12</v>
      </c>
      <c r="U13" s="145"/>
      <c r="V13" s="157">
        <v>75</v>
      </c>
      <c r="W13" s="144" t="s">
        <v>187</v>
      </c>
      <c r="X13" s="144" t="s">
        <v>12</v>
      </c>
      <c r="Y13" s="157">
        <v>93</v>
      </c>
      <c r="Z13" s="144" t="s">
        <v>187</v>
      </c>
      <c r="AA13" s="144" t="s">
        <v>12</v>
      </c>
      <c r="AB13" s="157">
        <v>71</v>
      </c>
      <c r="AC13" s="144" t="s">
        <v>187</v>
      </c>
      <c r="AD13" s="144" t="s">
        <v>12</v>
      </c>
      <c r="AE13" s="157">
        <v>83</v>
      </c>
      <c r="AF13" s="144" t="s">
        <v>187</v>
      </c>
      <c r="AG13" s="144" t="s">
        <v>12</v>
      </c>
      <c r="AH13" s="158">
        <v>17</v>
      </c>
      <c r="AI13" s="158">
        <v>24</v>
      </c>
      <c r="AJ13" s="156">
        <f t="shared" si="0"/>
        <v>28</v>
      </c>
    </row>
    <row r="14" spans="2:36" ht="25.5" customHeight="1">
      <c r="B14" s="3"/>
      <c r="C14" s="286" t="s">
        <v>94</v>
      </c>
      <c r="D14" s="286"/>
      <c r="E14" s="286"/>
      <c r="F14" s="286"/>
      <c r="G14" s="286"/>
      <c r="H14" s="286"/>
      <c r="I14" s="286"/>
      <c r="J14" s="286"/>
      <c r="K14" s="4"/>
      <c r="L14" s="390">
        <v>189</v>
      </c>
      <c r="M14" s="144" t="s">
        <v>187</v>
      </c>
      <c r="N14" s="144" t="s">
        <v>12</v>
      </c>
      <c r="O14" s="157">
        <v>36</v>
      </c>
      <c r="P14" s="144" t="s">
        <v>187</v>
      </c>
      <c r="Q14" s="144" t="s">
        <v>12</v>
      </c>
      <c r="R14" s="157">
        <v>34</v>
      </c>
      <c r="S14" s="144" t="s">
        <v>187</v>
      </c>
      <c r="T14" s="144" t="s">
        <v>12</v>
      </c>
      <c r="U14" s="145"/>
      <c r="V14" s="157">
        <v>34</v>
      </c>
      <c r="W14" s="144" t="s">
        <v>187</v>
      </c>
      <c r="X14" s="144" t="s">
        <v>12</v>
      </c>
      <c r="Y14" s="157">
        <v>23</v>
      </c>
      <c r="Z14" s="144" t="s">
        <v>187</v>
      </c>
      <c r="AA14" s="144" t="s">
        <v>12</v>
      </c>
      <c r="AB14" s="157">
        <v>35</v>
      </c>
      <c r="AC14" s="144" t="s">
        <v>187</v>
      </c>
      <c r="AD14" s="144" t="s">
        <v>12</v>
      </c>
      <c r="AE14" s="157">
        <v>27</v>
      </c>
      <c r="AF14" s="144" t="s">
        <v>187</v>
      </c>
      <c r="AG14" s="144" t="s">
        <v>12</v>
      </c>
      <c r="AH14" s="158">
        <v>7</v>
      </c>
      <c r="AI14" s="158">
        <v>12</v>
      </c>
      <c r="AJ14" s="156">
        <f t="shared" si="0"/>
        <v>27</v>
      </c>
    </row>
    <row r="15" spans="2:36" ht="25.5" customHeight="1">
      <c r="B15" s="3"/>
      <c r="C15" s="286" t="s">
        <v>95</v>
      </c>
      <c r="D15" s="286"/>
      <c r="E15" s="286"/>
      <c r="F15" s="286"/>
      <c r="G15" s="286"/>
      <c r="H15" s="286"/>
      <c r="I15" s="286"/>
      <c r="J15" s="286"/>
      <c r="K15" s="4"/>
      <c r="L15" s="390">
        <v>324</v>
      </c>
      <c r="M15" s="144" t="s">
        <v>187</v>
      </c>
      <c r="N15" s="144" t="s">
        <v>12</v>
      </c>
      <c r="O15" s="157">
        <v>54</v>
      </c>
      <c r="P15" s="144" t="s">
        <v>187</v>
      </c>
      <c r="Q15" s="144" t="s">
        <v>12</v>
      </c>
      <c r="R15" s="157">
        <v>51</v>
      </c>
      <c r="S15" s="144" t="s">
        <v>187</v>
      </c>
      <c r="T15" s="144" t="s">
        <v>12</v>
      </c>
      <c r="U15" s="145"/>
      <c r="V15" s="157">
        <v>51</v>
      </c>
      <c r="W15" s="144" t="s">
        <v>187</v>
      </c>
      <c r="X15" s="144" t="s">
        <v>12</v>
      </c>
      <c r="Y15" s="157">
        <v>52</v>
      </c>
      <c r="Z15" s="144" t="s">
        <v>187</v>
      </c>
      <c r="AA15" s="144" t="s">
        <v>12</v>
      </c>
      <c r="AB15" s="157">
        <v>60</v>
      </c>
      <c r="AC15" s="144" t="s">
        <v>187</v>
      </c>
      <c r="AD15" s="144" t="s">
        <v>12</v>
      </c>
      <c r="AE15" s="157">
        <v>56</v>
      </c>
      <c r="AF15" s="144" t="s">
        <v>187</v>
      </c>
      <c r="AG15" s="144" t="s">
        <v>12</v>
      </c>
      <c r="AH15" s="158">
        <v>15</v>
      </c>
      <c r="AI15" s="158">
        <v>21</v>
      </c>
      <c r="AJ15" s="156">
        <f t="shared" si="0"/>
        <v>21.6</v>
      </c>
    </row>
    <row r="16" spans="2:36" ht="25.5" customHeight="1">
      <c r="B16" s="3"/>
      <c r="C16" s="286" t="s">
        <v>96</v>
      </c>
      <c r="D16" s="286"/>
      <c r="E16" s="286"/>
      <c r="F16" s="286"/>
      <c r="G16" s="286"/>
      <c r="H16" s="286"/>
      <c r="I16" s="286"/>
      <c r="J16" s="286"/>
      <c r="K16" s="4"/>
      <c r="L16" s="390">
        <v>429</v>
      </c>
      <c r="M16" s="144" t="s">
        <v>187</v>
      </c>
      <c r="N16" s="144" t="s">
        <v>12</v>
      </c>
      <c r="O16" s="157">
        <v>69</v>
      </c>
      <c r="P16" s="144" t="s">
        <v>187</v>
      </c>
      <c r="Q16" s="144" t="s">
        <v>12</v>
      </c>
      <c r="R16" s="157">
        <v>81</v>
      </c>
      <c r="S16" s="144" t="s">
        <v>187</v>
      </c>
      <c r="T16" s="144" t="s">
        <v>12</v>
      </c>
      <c r="U16" s="145"/>
      <c r="V16" s="157">
        <v>72</v>
      </c>
      <c r="W16" s="144" t="s">
        <v>187</v>
      </c>
      <c r="X16" s="144" t="s">
        <v>12</v>
      </c>
      <c r="Y16" s="157">
        <v>67</v>
      </c>
      <c r="Z16" s="144" t="s">
        <v>187</v>
      </c>
      <c r="AA16" s="144" t="s">
        <v>12</v>
      </c>
      <c r="AB16" s="157">
        <v>65</v>
      </c>
      <c r="AC16" s="144" t="s">
        <v>187</v>
      </c>
      <c r="AD16" s="144" t="s">
        <v>12</v>
      </c>
      <c r="AE16" s="157">
        <v>75</v>
      </c>
      <c r="AF16" s="144" t="s">
        <v>187</v>
      </c>
      <c r="AG16" s="144" t="s">
        <v>12</v>
      </c>
      <c r="AH16" s="158">
        <v>15</v>
      </c>
      <c r="AI16" s="158">
        <v>23</v>
      </c>
      <c r="AJ16" s="156">
        <f t="shared" si="0"/>
        <v>28.6</v>
      </c>
    </row>
    <row r="17" spans="2:36" ht="25.5" customHeight="1">
      <c r="B17" s="3"/>
      <c r="C17" s="286" t="s">
        <v>97</v>
      </c>
      <c r="D17" s="286"/>
      <c r="E17" s="286"/>
      <c r="F17" s="286"/>
      <c r="G17" s="286"/>
      <c r="H17" s="286"/>
      <c r="I17" s="286"/>
      <c r="J17" s="286"/>
      <c r="K17" s="4"/>
      <c r="L17" s="390">
        <v>597</v>
      </c>
      <c r="M17" s="144" t="s">
        <v>187</v>
      </c>
      <c r="N17" s="144" t="s">
        <v>12</v>
      </c>
      <c r="O17" s="157">
        <v>104</v>
      </c>
      <c r="P17" s="144" t="s">
        <v>187</v>
      </c>
      <c r="Q17" s="144" t="s">
        <v>12</v>
      </c>
      <c r="R17" s="157">
        <v>103</v>
      </c>
      <c r="S17" s="144" t="s">
        <v>187</v>
      </c>
      <c r="T17" s="144" t="s">
        <v>12</v>
      </c>
      <c r="U17" s="145"/>
      <c r="V17" s="157">
        <v>115</v>
      </c>
      <c r="W17" s="144" t="s">
        <v>187</v>
      </c>
      <c r="X17" s="144" t="s">
        <v>12</v>
      </c>
      <c r="Y17" s="157">
        <v>93</v>
      </c>
      <c r="Z17" s="144" t="s">
        <v>187</v>
      </c>
      <c r="AA17" s="144" t="s">
        <v>12</v>
      </c>
      <c r="AB17" s="157">
        <v>78</v>
      </c>
      <c r="AC17" s="144" t="s">
        <v>187</v>
      </c>
      <c r="AD17" s="144" t="s">
        <v>12</v>
      </c>
      <c r="AE17" s="157">
        <v>104</v>
      </c>
      <c r="AF17" s="144" t="s">
        <v>187</v>
      </c>
      <c r="AG17" s="144" t="s">
        <v>12</v>
      </c>
      <c r="AH17" s="158">
        <v>21</v>
      </c>
      <c r="AI17" s="158">
        <v>28</v>
      </c>
      <c r="AJ17" s="156">
        <f t="shared" si="0"/>
        <v>28.428571428571427</v>
      </c>
    </row>
    <row r="18" spans="2:36" ht="25.5" customHeight="1">
      <c r="B18" s="3"/>
      <c r="C18" s="286" t="s">
        <v>98</v>
      </c>
      <c r="D18" s="286"/>
      <c r="E18" s="286"/>
      <c r="F18" s="286"/>
      <c r="G18" s="286"/>
      <c r="H18" s="286"/>
      <c r="I18" s="286"/>
      <c r="J18" s="286"/>
      <c r="K18" s="4"/>
      <c r="L18" s="390">
        <v>599</v>
      </c>
      <c r="M18" s="144" t="s">
        <v>187</v>
      </c>
      <c r="N18" s="144" t="s">
        <v>12</v>
      </c>
      <c r="O18" s="157">
        <v>86</v>
      </c>
      <c r="P18" s="144" t="s">
        <v>187</v>
      </c>
      <c r="Q18" s="144" t="s">
        <v>12</v>
      </c>
      <c r="R18" s="157">
        <v>97</v>
      </c>
      <c r="S18" s="144" t="s">
        <v>187</v>
      </c>
      <c r="T18" s="144" t="s">
        <v>12</v>
      </c>
      <c r="U18" s="145"/>
      <c r="V18" s="157">
        <v>120</v>
      </c>
      <c r="W18" s="144" t="s">
        <v>187</v>
      </c>
      <c r="X18" s="144" t="s">
        <v>12</v>
      </c>
      <c r="Y18" s="157">
        <v>92</v>
      </c>
      <c r="Z18" s="144" t="s">
        <v>187</v>
      </c>
      <c r="AA18" s="144" t="s">
        <v>12</v>
      </c>
      <c r="AB18" s="157">
        <v>110</v>
      </c>
      <c r="AC18" s="144" t="s">
        <v>187</v>
      </c>
      <c r="AD18" s="144" t="s">
        <v>12</v>
      </c>
      <c r="AE18" s="157">
        <v>94</v>
      </c>
      <c r="AF18" s="144" t="s">
        <v>187</v>
      </c>
      <c r="AG18" s="144" t="s">
        <v>12</v>
      </c>
      <c r="AH18" s="158">
        <v>21</v>
      </c>
      <c r="AI18" s="158">
        <v>30</v>
      </c>
      <c r="AJ18" s="156">
        <f t="shared" si="0"/>
        <v>28.523809523809526</v>
      </c>
    </row>
    <row r="19" spans="2:36" ht="25.5" customHeight="1">
      <c r="B19" s="3"/>
      <c r="C19" s="286" t="s">
        <v>99</v>
      </c>
      <c r="D19" s="286"/>
      <c r="E19" s="286"/>
      <c r="F19" s="286"/>
      <c r="G19" s="286"/>
      <c r="H19" s="286"/>
      <c r="I19" s="286"/>
      <c r="J19" s="286"/>
      <c r="K19" s="4"/>
      <c r="L19" s="390">
        <v>330</v>
      </c>
      <c r="M19" s="144" t="s">
        <v>187</v>
      </c>
      <c r="N19" s="144" t="s">
        <v>12</v>
      </c>
      <c r="O19" s="157">
        <v>64</v>
      </c>
      <c r="P19" s="144" t="s">
        <v>187</v>
      </c>
      <c r="Q19" s="144" t="s">
        <v>12</v>
      </c>
      <c r="R19" s="157">
        <v>61</v>
      </c>
      <c r="S19" s="144" t="s">
        <v>187</v>
      </c>
      <c r="T19" s="144" t="s">
        <v>12</v>
      </c>
      <c r="U19" s="145"/>
      <c r="V19" s="157">
        <v>47</v>
      </c>
      <c r="W19" s="144" t="s">
        <v>187</v>
      </c>
      <c r="X19" s="144" t="s">
        <v>12</v>
      </c>
      <c r="Y19" s="157">
        <v>65</v>
      </c>
      <c r="Z19" s="144" t="s">
        <v>187</v>
      </c>
      <c r="AA19" s="144" t="s">
        <v>12</v>
      </c>
      <c r="AB19" s="157">
        <v>42</v>
      </c>
      <c r="AC19" s="144" t="s">
        <v>187</v>
      </c>
      <c r="AD19" s="144" t="s">
        <v>12</v>
      </c>
      <c r="AE19" s="157">
        <v>51</v>
      </c>
      <c r="AF19" s="144" t="s">
        <v>187</v>
      </c>
      <c r="AG19" s="144" t="s">
        <v>12</v>
      </c>
      <c r="AH19" s="158">
        <v>14</v>
      </c>
      <c r="AI19" s="158">
        <v>20</v>
      </c>
      <c r="AJ19" s="156">
        <f t="shared" si="0"/>
        <v>23.571428571428573</v>
      </c>
    </row>
    <row r="20" spans="2:36" ht="25.5" customHeight="1">
      <c r="B20" s="3"/>
      <c r="C20" s="286" t="s">
        <v>100</v>
      </c>
      <c r="D20" s="286"/>
      <c r="E20" s="286"/>
      <c r="F20" s="286"/>
      <c r="G20" s="286"/>
      <c r="H20" s="286"/>
      <c r="I20" s="286"/>
      <c r="J20" s="286"/>
      <c r="K20" s="4"/>
      <c r="L20" s="390">
        <v>23</v>
      </c>
      <c r="M20" s="144" t="s">
        <v>187</v>
      </c>
      <c r="N20" s="144" t="s">
        <v>12</v>
      </c>
      <c r="O20" s="157">
        <v>4</v>
      </c>
      <c r="P20" s="144" t="s">
        <v>187</v>
      </c>
      <c r="Q20" s="144" t="s">
        <v>12</v>
      </c>
      <c r="R20" s="157">
        <v>6</v>
      </c>
      <c r="S20" s="144" t="s">
        <v>187</v>
      </c>
      <c r="T20" s="144" t="s">
        <v>12</v>
      </c>
      <c r="U20" s="145"/>
      <c r="V20" s="157">
        <v>5</v>
      </c>
      <c r="W20" s="144" t="s">
        <v>187</v>
      </c>
      <c r="X20" s="144" t="s">
        <v>12</v>
      </c>
      <c r="Y20" s="157">
        <v>3</v>
      </c>
      <c r="Z20" s="144" t="s">
        <v>187</v>
      </c>
      <c r="AA20" s="144" t="s">
        <v>12</v>
      </c>
      <c r="AB20" s="157">
        <v>2</v>
      </c>
      <c r="AC20" s="144" t="s">
        <v>187</v>
      </c>
      <c r="AD20" s="144" t="s">
        <v>12</v>
      </c>
      <c r="AE20" s="157">
        <v>3</v>
      </c>
      <c r="AF20" s="144" t="s">
        <v>187</v>
      </c>
      <c r="AG20" s="144" t="s">
        <v>12</v>
      </c>
      <c r="AH20" s="158">
        <v>4</v>
      </c>
      <c r="AI20" s="158">
        <v>6</v>
      </c>
      <c r="AJ20" s="156">
        <f t="shared" si="0"/>
        <v>5.75</v>
      </c>
    </row>
    <row r="21" spans="2:36" ht="25.5" customHeight="1">
      <c r="B21" s="3"/>
      <c r="C21" s="286" t="s">
        <v>188</v>
      </c>
      <c r="D21" s="286"/>
      <c r="E21" s="286"/>
      <c r="F21" s="286"/>
      <c r="G21" s="286"/>
      <c r="H21" s="286"/>
      <c r="I21" s="286"/>
      <c r="J21" s="286"/>
      <c r="K21" s="4"/>
      <c r="L21" s="390" t="s">
        <v>169</v>
      </c>
      <c r="M21" s="157" t="s">
        <v>169</v>
      </c>
      <c r="N21" s="157" t="s">
        <v>169</v>
      </c>
      <c r="O21" s="157" t="s">
        <v>169</v>
      </c>
      <c r="P21" s="157" t="s">
        <v>169</v>
      </c>
      <c r="Q21" s="157" t="s">
        <v>169</v>
      </c>
      <c r="R21" s="157" t="s">
        <v>169</v>
      </c>
      <c r="S21" s="157" t="s">
        <v>169</v>
      </c>
      <c r="T21" s="157" t="s">
        <v>169</v>
      </c>
      <c r="U21" s="145"/>
      <c r="V21" s="157" t="s">
        <v>169</v>
      </c>
      <c r="W21" s="157" t="s">
        <v>169</v>
      </c>
      <c r="X21" s="157" t="s">
        <v>169</v>
      </c>
      <c r="Y21" s="157" t="s">
        <v>169</v>
      </c>
      <c r="Z21" s="157" t="s">
        <v>169</v>
      </c>
      <c r="AA21" s="157" t="s">
        <v>169</v>
      </c>
      <c r="AB21" s="157" t="s">
        <v>169</v>
      </c>
      <c r="AC21" s="157" t="s">
        <v>169</v>
      </c>
      <c r="AD21" s="157" t="s">
        <v>169</v>
      </c>
      <c r="AE21" s="157" t="s">
        <v>169</v>
      </c>
      <c r="AF21" s="157" t="s">
        <v>169</v>
      </c>
      <c r="AG21" s="157" t="s">
        <v>169</v>
      </c>
      <c r="AH21" s="157" t="s">
        <v>169</v>
      </c>
      <c r="AI21" s="157" t="s">
        <v>169</v>
      </c>
      <c r="AJ21" s="156" t="s">
        <v>169</v>
      </c>
    </row>
    <row r="22" spans="2:36" ht="25.5" customHeight="1">
      <c r="B22" s="3"/>
      <c r="C22" s="286" t="s">
        <v>101</v>
      </c>
      <c r="D22" s="286"/>
      <c r="E22" s="286"/>
      <c r="F22" s="286"/>
      <c r="G22" s="286"/>
      <c r="H22" s="286"/>
      <c r="I22" s="286"/>
      <c r="J22" s="286"/>
      <c r="K22" s="4"/>
      <c r="L22" s="390">
        <v>326</v>
      </c>
      <c r="M22" s="144" t="s">
        <v>187</v>
      </c>
      <c r="N22" s="144" t="s">
        <v>12</v>
      </c>
      <c r="O22" s="157">
        <v>61</v>
      </c>
      <c r="P22" s="144" t="s">
        <v>187</v>
      </c>
      <c r="Q22" s="144" t="s">
        <v>12</v>
      </c>
      <c r="R22" s="157">
        <v>50</v>
      </c>
      <c r="S22" s="144" t="s">
        <v>187</v>
      </c>
      <c r="T22" s="144" t="s">
        <v>12</v>
      </c>
      <c r="U22" s="145"/>
      <c r="V22" s="157">
        <v>48</v>
      </c>
      <c r="W22" s="144" t="s">
        <v>187</v>
      </c>
      <c r="X22" s="144" t="s">
        <v>12</v>
      </c>
      <c r="Y22" s="157">
        <v>52</v>
      </c>
      <c r="Z22" s="144" t="s">
        <v>187</v>
      </c>
      <c r="AA22" s="144" t="s">
        <v>12</v>
      </c>
      <c r="AB22" s="157">
        <v>53</v>
      </c>
      <c r="AC22" s="144" t="s">
        <v>187</v>
      </c>
      <c r="AD22" s="144" t="s">
        <v>12</v>
      </c>
      <c r="AE22" s="157">
        <v>62</v>
      </c>
      <c r="AF22" s="144" t="s">
        <v>187</v>
      </c>
      <c r="AG22" s="144" t="s">
        <v>12</v>
      </c>
      <c r="AH22" s="158">
        <v>14</v>
      </c>
      <c r="AI22" s="158">
        <v>20</v>
      </c>
      <c r="AJ22" s="156">
        <f aca="true" t="shared" si="1" ref="AJ22:AJ27">L22/AH22</f>
        <v>23.285714285714285</v>
      </c>
    </row>
    <row r="23" spans="2:36" ht="25.5" customHeight="1">
      <c r="B23" s="3"/>
      <c r="C23" s="286" t="s">
        <v>102</v>
      </c>
      <c r="D23" s="286"/>
      <c r="E23" s="286"/>
      <c r="F23" s="286"/>
      <c r="G23" s="286"/>
      <c r="H23" s="286"/>
      <c r="I23" s="286"/>
      <c r="J23" s="286"/>
      <c r="K23" s="4"/>
      <c r="L23" s="390">
        <v>565</v>
      </c>
      <c r="M23" s="144" t="s">
        <v>187</v>
      </c>
      <c r="N23" s="144" t="s">
        <v>12</v>
      </c>
      <c r="O23" s="157">
        <v>86</v>
      </c>
      <c r="P23" s="144" t="s">
        <v>187</v>
      </c>
      <c r="Q23" s="144" t="s">
        <v>12</v>
      </c>
      <c r="R23" s="157">
        <v>108</v>
      </c>
      <c r="S23" s="144" t="s">
        <v>187</v>
      </c>
      <c r="T23" s="144" t="s">
        <v>12</v>
      </c>
      <c r="U23" s="145"/>
      <c r="V23" s="157">
        <v>88</v>
      </c>
      <c r="W23" s="144" t="s">
        <v>187</v>
      </c>
      <c r="X23" s="144" t="s">
        <v>12</v>
      </c>
      <c r="Y23" s="157">
        <v>99</v>
      </c>
      <c r="Z23" s="144" t="s">
        <v>187</v>
      </c>
      <c r="AA23" s="144" t="s">
        <v>12</v>
      </c>
      <c r="AB23" s="157">
        <v>99</v>
      </c>
      <c r="AC23" s="144" t="s">
        <v>187</v>
      </c>
      <c r="AD23" s="144" t="s">
        <v>12</v>
      </c>
      <c r="AE23" s="157">
        <v>85</v>
      </c>
      <c r="AF23" s="144" t="s">
        <v>187</v>
      </c>
      <c r="AG23" s="144" t="s">
        <v>12</v>
      </c>
      <c r="AH23" s="158">
        <v>21</v>
      </c>
      <c r="AI23" s="158">
        <v>30</v>
      </c>
      <c r="AJ23" s="156">
        <f t="shared" si="1"/>
        <v>26.904761904761905</v>
      </c>
    </row>
    <row r="24" spans="2:36" ht="25.5" customHeight="1">
      <c r="B24" s="3"/>
      <c r="C24" s="286" t="s">
        <v>103</v>
      </c>
      <c r="D24" s="286"/>
      <c r="E24" s="286"/>
      <c r="F24" s="286"/>
      <c r="G24" s="286"/>
      <c r="H24" s="286"/>
      <c r="I24" s="286"/>
      <c r="J24" s="286"/>
      <c r="K24" s="4"/>
      <c r="L24" s="390">
        <v>239</v>
      </c>
      <c r="M24" s="144" t="s">
        <v>187</v>
      </c>
      <c r="N24" s="144" t="s">
        <v>12</v>
      </c>
      <c r="O24" s="157">
        <v>38</v>
      </c>
      <c r="P24" s="144" t="s">
        <v>187</v>
      </c>
      <c r="Q24" s="144" t="s">
        <v>12</v>
      </c>
      <c r="R24" s="157">
        <v>44</v>
      </c>
      <c r="S24" s="144" t="s">
        <v>187</v>
      </c>
      <c r="T24" s="144" t="s">
        <v>12</v>
      </c>
      <c r="U24" s="145"/>
      <c r="V24" s="157">
        <v>37</v>
      </c>
      <c r="W24" s="144" t="s">
        <v>187</v>
      </c>
      <c r="X24" s="144" t="s">
        <v>12</v>
      </c>
      <c r="Y24" s="157">
        <v>36</v>
      </c>
      <c r="Z24" s="144" t="s">
        <v>187</v>
      </c>
      <c r="AA24" s="144" t="s">
        <v>12</v>
      </c>
      <c r="AB24" s="157">
        <v>44</v>
      </c>
      <c r="AC24" s="144" t="s">
        <v>187</v>
      </c>
      <c r="AD24" s="144" t="s">
        <v>12</v>
      </c>
      <c r="AE24" s="157">
        <v>40</v>
      </c>
      <c r="AF24" s="144" t="s">
        <v>187</v>
      </c>
      <c r="AG24" s="144" t="s">
        <v>12</v>
      </c>
      <c r="AH24" s="158">
        <v>9</v>
      </c>
      <c r="AI24" s="158">
        <v>14</v>
      </c>
      <c r="AJ24" s="156">
        <f t="shared" si="1"/>
        <v>26.555555555555557</v>
      </c>
    </row>
    <row r="25" spans="2:36" ht="25.5" customHeight="1">
      <c r="B25" s="3"/>
      <c r="C25" s="286" t="s">
        <v>104</v>
      </c>
      <c r="D25" s="286"/>
      <c r="E25" s="286"/>
      <c r="F25" s="286"/>
      <c r="G25" s="286"/>
      <c r="H25" s="286"/>
      <c r="I25" s="286"/>
      <c r="J25" s="286"/>
      <c r="K25" s="4"/>
      <c r="L25" s="390">
        <v>318</v>
      </c>
      <c r="M25" s="144" t="s">
        <v>187</v>
      </c>
      <c r="N25" s="144" t="s">
        <v>12</v>
      </c>
      <c r="O25" s="157">
        <v>46</v>
      </c>
      <c r="P25" s="144" t="s">
        <v>187</v>
      </c>
      <c r="Q25" s="144" t="s">
        <v>12</v>
      </c>
      <c r="R25" s="157">
        <v>49</v>
      </c>
      <c r="S25" s="144" t="s">
        <v>187</v>
      </c>
      <c r="T25" s="144" t="s">
        <v>12</v>
      </c>
      <c r="U25" s="145"/>
      <c r="V25" s="157">
        <v>53</v>
      </c>
      <c r="W25" s="144" t="s">
        <v>187</v>
      </c>
      <c r="X25" s="144" t="s">
        <v>12</v>
      </c>
      <c r="Y25" s="157">
        <v>46</v>
      </c>
      <c r="Z25" s="144" t="s">
        <v>187</v>
      </c>
      <c r="AA25" s="144" t="s">
        <v>12</v>
      </c>
      <c r="AB25" s="157">
        <v>65</v>
      </c>
      <c r="AC25" s="144" t="s">
        <v>187</v>
      </c>
      <c r="AD25" s="144" t="s">
        <v>12</v>
      </c>
      <c r="AE25" s="157">
        <v>59</v>
      </c>
      <c r="AF25" s="144" t="s">
        <v>187</v>
      </c>
      <c r="AG25" s="144" t="s">
        <v>12</v>
      </c>
      <c r="AH25" s="158">
        <v>14</v>
      </c>
      <c r="AI25" s="158">
        <v>22</v>
      </c>
      <c r="AJ25" s="156">
        <f t="shared" si="1"/>
        <v>22.714285714285715</v>
      </c>
    </row>
    <row r="26" spans="2:36" ht="25.5" customHeight="1">
      <c r="B26" s="3"/>
      <c r="C26" s="286" t="s">
        <v>105</v>
      </c>
      <c r="D26" s="286"/>
      <c r="E26" s="286"/>
      <c r="F26" s="286"/>
      <c r="G26" s="286"/>
      <c r="H26" s="286"/>
      <c r="I26" s="286"/>
      <c r="J26" s="286"/>
      <c r="K26" s="4"/>
      <c r="L26" s="390">
        <v>494</v>
      </c>
      <c r="M26" s="144" t="s">
        <v>187</v>
      </c>
      <c r="N26" s="144" t="s">
        <v>12</v>
      </c>
      <c r="O26" s="159">
        <v>85</v>
      </c>
      <c r="P26" s="144" t="s">
        <v>187</v>
      </c>
      <c r="Q26" s="144" t="s">
        <v>12</v>
      </c>
      <c r="R26" s="159">
        <v>74</v>
      </c>
      <c r="S26" s="144" t="s">
        <v>187</v>
      </c>
      <c r="T26" s="144" t="s">
        <v>12</v>
      </c>
      <c r="U26" s="145"/>
      <c r="V26" s="159">
        <v>78</v>
      </c>
      <c r="W26" s="144" t="s">
        <v>187</v>
      </c>
      <c r="X26" s="144" t="s">
        <v>12</v>
      </c>
      <c r="Y26" s="159">
        <v>87</v>
      </c>
      <c r="Z26" s="144" t="s">
        <v>187</v>
      </c>
      <c r="AA26" s="144" t="s">
        <v>12</v>
      </c>
      <c r="AB26" s="159">
        <v>77</v>
      </c>
      <c r="AC26" s="144" t="s">
        <v>187</v>
      </c>
      <c r="AD26" s="144" t="s">
        <v>12</v>
      </c>
      <c r="AE26" s="159">
        <v>93</v>
      </c>
      <c r="AF26" s="144" t="s">
        <v>187</v>
      </c>
      <c r="AG26" s="144" t="s">
        <v>12</v>
      </c>
      <c r="AH26" s="158">
        <v>17</v>
      </c>
      <c r="AI26" s="158">
        <v>26</v>
      </c>
      <c r="AJ26" s="156">
        <f t="shared" si="1"/>
        <v>29.058823529411764</v>
      </c>
    </row>
    <row r="27" spans="2:36" ht="25.5" customHeight="1">
      <c r="B27" s="3"/>
      <c r="C27" s="286" t="s">
        <v>93</v>
      </c>
      <c r="D27" s="286"/>
      <c r="E27" s="286"/>
      <c r="F27" s="286"/>
      <c r="G27" s="286"/>
      <c r="H27" s="286"/>
      <c r="I27" s="286"/>
      <c r="J27" s="286"/>
      <c r="K27" s="4"/>
      <c r="L27" s="390">
        <v>327</v>
      </c>
      <c r="M27" s="144" t="s">
        <v>187</v>
      </c>
      <c r="N27" s="144" t="s">
        <v>12</v>
      </c>
      <c r="O27" s="159">
        <v>49</v>
      </c>
      <c r="P27" s="144" t="s">
        <v>187</v>
      </c>
      <c r="Q27" s="144" t="s">
        <v>12</v>
      </c>
      <c r="R27" s="159">
        <v>52</v>
      </c>
      <c r="S27" s="144" t="s">
        <v>187</v>
      </c>
      <c r="T27" s="144" t="s">
        <v>12</v>
      </c>
      <c r="U27" s="145"/>
      <c r="V27" s="159">
        <v>50</v>
      </c>
      <c r="W27" s="144" t="s">
        <v>187</v>
      </c>
      <c r="X27" s="144" t="s">
        <v>12</v>
      </c>
      <c r="Y27" s="159">
        <v>56</v>
      </c>
      <c r="Z27" s="144" t="s">
        <v>187</v>
      </c>
      <c r="AA27" s="144" t="s">
        <v>12</v>
      </c>
      <c r="AB27" s="159">
        <v>66</v>
      </c>
      <c r="AC27" s="144" t="s">
        <v>187</v>
      </c>
      <c r="AD27" s="144" t="s">
        <v>12</v>
      </c>
      <c r="AE27" s="159">
        <v>54</v>
      </c>
      <c r="AF27" s="144" t="s">
        <v>187</v>
      </c>
      <c r="AG27" s="144" t="s">
        <v>12</v>
      </c>
      <c r="AH27" s="158">
        <v>15</v>
      </c>
      <c r="AI27" s="158">
        <v>23</v>
      </c>
      <c r="AJ27" s="156">
        <f t="shared" si="1"/>
        <v>21.8</v>
      </c>
    </row>
    <row r="28" spans="2:36" ht="25.5" customHeight="1">
      <c r="B28" s="3"/>
      <c r="C28" s="3"/>
      <c r="D28" s="3"/>
      <c r="E28" s="3"/>
      <c r="F28" s="3"/>
      <c r="G28" s="3"/>
      <c r="H28" s="3"/>
      <c r="I28" s="3"/>
      <c r="J28" s="3"/>
      <c r="K28" s="4"/>
      <c r="L28" s="150"/>
      <c r="M28" s="151"/>
      <c r="N28" s="151"/>
      <c r="O28" s="151"/>
      <c r="P28" s="151"/>
      <c r="Q28" s="151"/>
      <c r="R28" s="151"/>
      <c r="S28" s="151"/>
      <c r="T28" s="151"/>
      <c r="U28" s="152"/>
      <c r="V28" s="151"/>
      <c r="W28" s="151"/>
      <c r="X28" s="151"/>
      <c r="Y28" s="151"/>
      <c r="Z28" s="151"/>
      <c r="AA28" s="151"/>
      <c r="AB28" s="151"/>
      <c r="AC28" s="151"/>
      <c r="AD28" s="151"/>
      <c r="AE28" s="151"/>
      <c r="AF28" s="151"/>
      <c r="AG28" s="151"/>
      <c r="AH28" s="151"/>
      <c r="AI28" s="151"/>
      <c r="AJ28" s="156"/>
    </row>
    <row r="29" spans="2:36" s="5" customFormat="1" ht="25.5" customHeight="1">
      <c r="B29" s="288" t="s">
        <v>237</v>
      </c>
      <c r="C29" s="288"/>
      <c r="D29" s="288"/>
      <c r="E29" s="288"/>
      <c r="F29" s="288"/>
      <c r="G29" s="288"/>
      <c r="H29" s="288"/>
      <c r="I29" s="17"/>
      <c r="J29" s="17"/>
      <c r="K29" s="20"/>
      <c r="L29" s="160">
        <f>SUM(O29,R29,V29,Y29,AB29,AE29)</f>
        <v>61</v>
      </c>
      <c r="M29" s="161">
        <f>SUM(M30:M33)</f>
        <v>40</v>
      </c>
      <c r="N29" s="161">
        <f>SUM(N30:N33)</f>
        <v>21</v>
      </c>
      <c r="O29" s="161">
        <f>SUM(O30:O33)</f>
        <v>8</v>
      </c>
      <c r="P29" s="161" t="s">
        <v>12</v>
      </c>
      <c r="Q29" s="161" t="s">
        <v>12</v>
      </c>
      <c r="R29" s="161">
        <f>SUM(R30:R33)</f>
        <v>12</v>
      </c>
      <c r="S29" s="161" t="s">
        <v>12</v>
      </c>
      <c r="T29" s="161" t="s">
        <v>12</v>
      </c>
      <c r="U29" s="162"/>
      <c r="V29" s="161">
        <f>SUM(V30:V33)</f>
        <v>8</v>
      </c>
      <c r="W29" s="161" t="s">
        <v>12</v>
      </c>
      <c r="X29" s="161" t="s">
        <v>12</v>
      </c>
      <c r="Y29" s="161">
        <f>SUM(Y30:Y33)</f>
        <v>9</v>
      </c>
      <c r="Z29" s="161" t="s">
        <v>12</v>
      </c>
      <c r="AA29" s="161" t="s">
        <v>12</v>
      </c>
      <c r="AB29" s="161">
        <f>SUM(AB30:AB33)</f>
        <v>16</v>
      </c>
      <c r="AC29" s="161" t="s">
        <v>12</v>
      </c>
      <c r="AD29" s="161" t="s">
        <v>12</v>
      </c>
      <c r="AE29" s="161">
        <f>SUM(AE30:AE33)</f>
        <v>8</v>
      </c>
      <c r="AF29" s="161" t="s">
        <v>12</v>
      </c>
      <c r="AG29" s="161" t="s">
        <v>12</v>
      </c>
      <c r="AH29" s="161">
        <f>SUM(AH30:AH33)</f>
        <v>30</v>
      </c>
      <c r="AI29" s="154">
        <f>SUM(AI30:AI33)</f>
        <v>-205</v>
      </c>
      <c r="AJ29" s="155">
        <f>L29/AH29</f>
        <v>2.033333333333333</v>
      </c>
    </row>
    <row r="30" spans="2:36" ht="25.5" customHeight="1">
      <c r="B30" s="3"/>
      <c r="C30" s="286" t="s">
        <v>155</v>
      </c>
      <c r="D30" s="286"/>
      <c r="E30" s="286"/>
      <c r="F30" s="286"/>
      <c r="G30" s="286"/>
      <c r="H30" s="286"/>
      <c r="I30" s="286"/>
      <c r="J30" s="286"/>
      <c r="K30" s="4"/>
      <c r="L30" s="389">
        <f>SUM(O30,R30,V30,Y30,AB30,AE30)</f>
        <v>14</v>
      </c>
      <c r="M30" s="158">
        <v>11</v>
      </c>
      <c r="N30" s="158">
        <v>3</v>
      </c>
      <c r="O30" s="158">
        <v>2</v>
      </c>
      <c r="P30" s="157" t="s">
        <v>187</v>
      </c>
      <c r="Q30" s="157" t="s">
        <v>187</v>
      </c>
      <c r="R30" s="158">
        <v>2</v>
      </c>
      <c r="S30" s="157" t="s">
        <v>187</v>
      </c>
      <c r="T30" s="157" t="s">
        <v>187</v>
      </c>
      <c r="U30" s="159"/>
      <c r="V30" s="158">
        <v>3</v>
      </c>
      <c r="W30" s="159" t="s">
        <v>187</v>
      </c>
      <c r="X30" s="159" t="s">
        <v>187</v>
      </c>
      <c r="Y30" s="158">
        <v>1</v>
      </c>
      <c r="Z30" s="159" t="s">
        <v>187</v>
      </c>
      <c r="AA30" s="159" t="s">
        <v>187</v>
      </c>
      <c r="AB30" s="158">
        <v>4</v>
      </c>
      <c r="AC30" s="159" t="s">
        <v>187</v>
      </c>
      <c r="AD30" s="159" t="s">
        <v>187</v>
      </c>
      <c r="AE30" s="158">
        <v>2</v>
      </c>
      <c r="AF30" s="157" t="s">
        <v>187</v>
      </c>
      <c r="AG30" s="157" t="s">
        <v>187</v>
      </c>
      <c r="AH30" s="158">
        <v>8</v>
      </c>
      <c r="AI30" s="151">
        <v>-63</v>
      </c>
      <c r="AJ30" s="156">
        <f>L30/AH30</f>
        <v>1.75</v>
      </c>
    </row>
    <row r="31" spans="2:36" ht="25.5" customHeight="1">
      <c r="B31" s="3"/>
      <c r="C31" s="286" t="s">
        <v>156</v>
      </c>
      <c r="D31" s="286"/>
      <c r="E31" s="286"/>
      <c r="F31" s="286"/>
      <c r="G31" s="286"/>
      <c r="H31" s="286"/>
      <c r="I31" s="286"/>
      <c r="J31" s="286"/>
      <c r="K31" s="4"/>
      <c r="L31" s="389">
        <f>SUM(O31,R31,V31,Y31,AB31,AE31)</f>
        <v>12</v>
      </c>
      <c r="M31" s="158">
        <v>6</v>
      </c>
      <c r="N31" s="158">
        <v>6</v>
      </c>
      <c r="O31" s="158">
        <v>1</v>
      </c>
      <c r="P31" s="157" t="s">
        <v>187</v>
      </c>
      <c r="Q31" s="157" t="s">
        <v>187</v>
      </c>
      <c r="R31" s="157">
        <v>4</v>
      </c>
      <c r="S31" s="157" t="s">
        <v>187</v>
      </c>
      <c r="T31" s="157" t="s">
        <v>187</v>
      </c>
      <c r="U31" s="159"/>
      <c r="V31" s="157" t="s">
        <v>169</v>
      </c>
      <c r="W31" s="159" t="s">
        <v>187</v>
      </c>
      <c r="X31" s="159" t="s">
        <v>187</v>
      </c>
      <c r="Y31" s="158">
        <v>3</v>
      </c>
      <c r="Z31" s="159" t="s">
        <v>187</v>
      </c>
      <c r="AA31" s="159" t="s">
        <v>187</v>
      </c>
      <c r="AB31" s="158">
        <v>1</v>
      </c>
      <c r="AC31" s="159" t="s">
        <v>187</v>
      </c>
      <c r="AD31" s="159" t="s">
        <v>187</v>
      </c>
      <c r="AE31" s="158">
        <v>3</v>
      </c>
      <c r="AF31" s="157" t="s">
        <v>187</v>
      </c>
      <c r="AG31" s="157" t="s">
        <v>187</v>
      </c>
      <c r="AH31" s="158">
        <v>6</v>
      </c>
      <c r="AI31" s="151">
        <v>-27</v>
      </c>
      <c r="AJ31" s="156">
        <f>L31/AH31</f>
        <v>2</v>
      </c>
    </row>
    <row r="32" spans="2:36" ht="25.5" customHeight="1">
      <c r="B32" s="3"/>
      <c r="C32" s="284" t="s">
        <v>240</v>
      </c>
      <c r="D32" s="285"/>
      <c r="E32" s="285"/>
      <c r="F32" s="285"/>
      <c r="G32" s="285"/>
      <c r="H32" s="285"/>
      <c r="I32" s="285"/>
      <c r="J32" s="285"/>
      <c r="K32" s="4"/>
      <c r="L32" s="389">
        <f>SUM(O32,R32,V32,Y32,AB32,AE32)</f>
        <v>12</v>
      </c>
      <c r="M32" s="158">
        <v>8</v>
      </c>
      <c r="N32" s="158">
        <v>4</v>
      </c>
      <c r="O32" s="158">
        <v>1</v>
      </c>
      <c r="P32" s="157" t="s">
        <v>187</v>
      </c>
      <c r="Q32" s="157" t="s">
        <v>187</v>
      </c>
      <c r="R32" s="158">
        <v>1</v>
      </c>
      <c r="S32" s="157" t="s">
        <v>187</v>
      </c>
      <c r="T32" s="157" t="s">
        <v>187</v>
      </c>
      <c r="U32" s="159"/>
      <c r="V32" s="158">
        <v>2</v>
      </c>
      <c r="W32" s="159" t="s">
        <v>187</v>
      </c>
      <c r="X32" s="159" t="s">
        <v>187</v>
      </c>
      <c r="Y32" s="158">
        <v>3</v>
      </c>
      <c r="Z32" s="159" t="s">
        <v>187</v>
      </c>
      <c r="AA32" s="159" t="s">
        <v>187</v>
      </c>
      <c r="AB32" s="158">
        <v>4</v>
      </c>
      <c r="AC32" s="159" t="s">
        <v>187</v>
      </c>
      <c r="AD32" s="159" t="s">
        <v>187</v>
      </c>
      <c r="AE32" s="158">
        <v>1</v>
      </c>
      <c r="AF32" s="157" t="s">
        <v>187</v>
      </c>
      <c r="AG32" s="157" t="s">
        <v>187</v>
      </c>
      <c r="AH32" s="158">
        <v>7</v>
      </c>
      <c r="AI32" s="151">
        <v>-55</v>
      </c>
      <c r="AJ32" s="156">
        <f>L32/AH32</f>
        <v>1.7142857142857142</v>
      </c>
    </row>
    <row r="33" spans="2:36" ht="25.5" customHeight="1">
      <c r="B33" s="3"/>
      <c r="C33" s="286" t="s">
        <v>154</v>
      </c>
      <c r="D33" s="286"/>
      <c r="E33" s="286"/>
      <c r="F33" s="286"/>
      <c r="G33" s="286"/>
      <c r="H33" s="286"/>
      <c r="I33" s="286"/>
      <c r="J33" s="286"/>
      <c r="K33" s="4"/>
      <c r="L33" s="389">
        <f>SUM(O33,R33,V33,Y33,AB33,AE33)</f>
        <v>23</v>
      </c>
      <c r="M33" s="158">
        <v>15</v>
      </c>
      <c r="N33" s="158">
        <v>8</v>
      </c>
      <c r="O33" s="158">
        <v>4</v>
      </c>
      <c r="P33" s="157" t="s">
        <v>187</v>
      </c>
      <c r="Q33" s="157" t="s">
        <v>187</v>
      </c>
      <c r="R33" s="158">
        <v>5</v>
      </c>
      <c r="S33" s="157" t="s">
        <v>187</v>
      </c>
      <c r="T33" s="157" t="s">
        <v>187</v>
      </c>
      <c r="U33" s="159"/>
      <c r="V33" s="158">
        <v>3</v>
      </c>
      <c r="W33" s="159" t="s">
        <v>187</v>
      </c>
      <c r="X33" s="159" t="s">
        <v>187</v>
      </c>
      <c r="Y33" s="158">
        <v>2</v>
      </c>
      <c r="Z33" s="159" t="s">
        <v>187</v>
      </c>
      <c r="AA33" s="159" t="s">
        <v>187</v>
      </c>
      <c r="AB33" s="158">
        <v>7</v>
      </c>
      <c r="AC33" s="159" t="s">
        <v>187</v>
      </c>
      <c r="AD33" s="159" t="s">
        <v>187</v>
      </c>
      <c r="AE33" s="158">
        <v>2</v>
      </c>
      <c r="AF33" s="157" t="s">
        <v>187</v>
      </c>
      <c r="AG33" s="157" t="s">
        <v>187</v>
      </c>
      <c r="AH33" s="158">
        <v>9</v>
      </c>
      <c r="AI33" s="151">
        <v>-60</v>
      </c>
      <c r="AJ33" s="156">
        <f>L33/AH33</f>
        <v>2.5555555555555554</v>
      </c>
    </row>
    <row r="34" spans="2:36" ht="25.5" customHeight="1">
      <c r="B34" s="3"/>
      <c r="C34" s="3"/>
      <c r="D34" s="3"/>
      <c r="E34" s="3"/>
      <c r="F34" s="3"/>
      <c r="G34" s="3"/>
      <c r="H34" s="3"/>
      <c r="I34" s="3"/>
      <c r="J34" s="3"/>
      <c r="K34" s="4"/>
      <c r="L34" s="163"/>
      <c r="M34" s="151"/>
      <c r="N34" s="151"/>
      <c r="O34" s="151"/>
      <c r="P34" s="151"/>
      <c r="Q34" s="151"/>
      <c r="R34" s="151"/>
      <c r="S34" s="151"/>
      <c r="T34" s="151"/>
      <c r="U34" s="152"/>
      <c r="V34" s="151"/>
      <c r="W34" s="151"/>
      <c r="X34" s="151"/>
      <c r="Y34" s="151"/>
      <c r="Z34" s="151"/>
      <c r="AA34" s="151"/>
      <c r="AB34" s="151"/>
      <c r="AC34" s="151"/>
      <c r="AD34" s="151"/>
      <c r="AE34" s="151"/>
      <c r="AF34" s="151"/>
      <c r="AG34" s="151"/>
      <c r="AH34" s="151"/>
      <c r="AI34" s="151"/>
      <c r="AJ34" s="156"/>
    </row>
    <row r="35" spans="2:36" s="5" customFormat="1" ht="25.5" customHeight="1">
      <c r="B35" s="221" t="s">
        <v>27</v>
      </c>
      <c r="C35" s="221"/>
      <c r="D35" s="221"/>
      <c r="E35" s="221"/>
      <c r="F35" s="221"/>
      <c r="G35" s="221"/>
      <c r="H35" s="221"/>
      <c r="I35" s="17"/>
      <c r="J35" s="17"/>
      <c r="K35" s="20"/>
      <c r="L35" s="160">
        <v>305</v>
      </c>
      <c r="M35" s="161">
        <v>137</v>
      </c>
      <c r="N35" s="161">
        <v>168</v>
      </c>
      <c r="O35" s="161">
        <f>SUM(O36)</f>
        <v>50</v>
      </c>
      <c r="P35" s="161" t="s">
        <v>12</v>
      </c>
      <c r="Q35" s="161" t="s">
        <v>12</v>
      </c>
      <c r="R35" s="162">
        <f>SUM(R36)</f>
        <v>60</v>
      </c>
      <c r="S35" s="161" t="s">
        <v>12</v>
      </c>
      <c r="T35" s="161" t="s">
        <v>12</v>
      </c>
      <c r="U35" s="162"/>
      <c r="V35" s="162">
        <f>SUM(V36)</f>
        <v>52</v>
      </c>
      <c r="W35" s="161" t="s">
        <v>12</v>
      </c>
      <c r="X35" s="161" t="s">
        <v>12</v>
      </c>
      <c r="Y35" s="162">
        <f>SUM(Y36)</f>
        <v>49</v>
      </c>
      <c r="Z35" s="161" t="s">
        <v>12</v>
      </c>
      <c r="AA35" s="161" t="s">
        <v>12</v>
      </c>
      <c r="AB35" s="162">
        <f>SUM(AB36)</f>
        <v>31</v>
      </c>
      <c r="AC35" s="161" t="s">
        <v>12</v>
      </c>
      <c r="AD35" s="161" t="s">
        <v>12</v>
      </c>
      <c r="AE35" s="162">
        <f>SUM(AE36)</f>
        <v>63</v>
      </c>
      <c r="AF35" s="161" t="s">
        <v>12</v>
      </c>
      <c r="AG35" s="161" t="s">
        <v>12</v>
      </c>
      <c r="AH35" s="162">
        <f>SUM(AH36)</f>
        <v>11</v>
      </c>
      <c r="AI35" s="162">
        <f>SUM(AI36)</f>
        <v>15</v>
      </c>
      <c r="AJ35" s="149">
        <f>L35/AH35</f>
        <v>27.727272727272727</v>
      </c>
    </row>
    <row r="36" spans="1:36" ht="25.5" customHeight="1" thickBot="1">
      <c r="A36" s="47"/>
      <c r="B36" s="3"/>
      <c r="C36" s="283" t="s">
        <v>106</v>
      </c>
      <c r="D36" s="283"/>
      <c r="E36" s="283"/>
      <c r="F36" s="283"/>
      <c r="G36" s="283"/>
      <c r="H36" s="283"/>
      <c r="I36" s="283"/>
      <c r="J36" s="283"/>
      <c r="K36" s="4"/>
      <c r="L36" s="164">
        <f>SUM(O36,R36,V36,Y36,AB36,AE36)</f>
        <v>305</v>
      </c>
      <c r="M36" s="157">
        <v>137</v>
      </c>
      <c r="N36" s="157">
        <v>168</v>
      </c>
      <c r="O36" s="165">
        <v>50</v>
      </c>
      <c r="P36" s="157" t="s">
        <v>187</v>
      </c>
      <c r="Q36" s="157" t="s">
        <v>187</v>
      </c>
      <c r="R36" s="165">
        <v>60</v>
      </c>
      <c r="S36" s="157" t="s">
        <v>187</v>
      </c>
      <c r="T36" s="157" t="s">
        <v>187</v>
      </c>
      <c r="U36" s="159"/>
      <c r="V36" s="165">
        <v>52</v>
      </c>
      <c r="W36" s="157" t="s">
        <v>187</v>
      </c>
      <c r="X36" s="157" t="s">
        <v>187</v>
      </c>
      <c r="Y36" s="165">
        <v>49</v>
      </c>
      <c r="Z36" s="157" t="s">
        <v>187</v>
      </c>
      <c r="AA36" s="157" t="s">
        <v>187</v>
      </c>
      <c r="AB36" s="165">
        <v>31</v>
      </c>
      <c r="AC36" s="157" t="s">
        <v>187</v>
      </c>
      <c r="AD36" s="157" t="s">
        <v>187</v>
      </c>
      <c r="AE36" s="165">
        <v>63</v>
      </c>
      <c r="AF36" s="157" t="s">
        <v>187</v>
      </c>
      <c r="AG36" s="157" t="s">
        <v>187</v>
      </c>
      <c r="AH36" s="165">
        <v>11</v>
      </c>
      <c r="AI36" s="166">
        <v>15</v>
      </c>
      <c r="AJ36" s="167">
        <v>27.7</v>
      </c>
    </row>
    <row r="37" spans="1:36" ht="18" customHeight="1">
      <c r="A37" s="79" t="s">
        <v>308</v>
      </c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6"/>
      <c r="O37" s="6"/>
      <c r="P37" s="6"/>
      <c r="Q37" s="6"/>
      <c r="R37" s="6"/>
      <c r="S37" s="6"/>
      <c r="T37" s="6"/>
      <c r="U37" s="3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287" t="s">
        <v>32</v>
      </c>
      <c r="AJ37" s="287"/>
    </row>
    <row r="38" spans="1:36" ht="18" customHeight="1">
      <c r="A38" s="81" t="s">
        <v>189</v>
      </c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AH38" s="280" t="s">
        <v>244</v>
      </c>
      <c r="AI38" s="280"/>
      <c r="AJ38" s="280"/>
    </row>
    <row r="39" spans="1:36" ht="18" customHeight="1">
      <c r="A39" s="81"/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9"/>
      <c r="AH39" s="281"/>
      <c r="AI39" s="282"/>
      <c r="AJ39" s="282"/>
    </row>
    <row r="40" spans="2:13" ht="18" customHeight="1"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</row>
  </sheetData>
  <sheetProtection/>
  <mergeCells count="42">
    <mergeCell ref="C13:J13"/>
    <mergeCell ref="B11:H11"/>
    <mergeCell ref="A1:T1"/>
    <mergeCell ref="V1:AJ1"/>
    <mergeCell ref="AE3:AG3"/>
    <mergeCell ref="AB3:AD3"/>
    <mergeCell ref="Y3:AA3"/>
    <mergeCell ref="V3:X3"/>
    <mergeCell ref="R3:T3"/>
    <mergeCell ref="C18:J18"/>
    <mergeCell ref="G5:I5"/>
    <mergeCell ref="B5:D5"/>
    <mergeCell ref="AI3:AI4"/>
    <mergeCell ref="AH3:AH4"/>
    <mergeCell ref="L3:N3"/>
    <mergeCell ref="B9:H9"/>
    <mergeCell ref="O3:Q3"/>
    <mergeCell ref="A3:K4"/>
    <mergeCell ref="C12:J12"/>
    <mergeCell ref="C15:J15"/>
    <mergeCell ref="C16:J16"/>
    <mergeCell ref="C17:J17"/>
    <mergeCell ref="C14:J14"/>
    <mergeCell ref="C20:J20"/>
    <mergeCell ref="C25:J25"/>
    <mergeCell ref="C21:J21"/>
    <mergeCell ref="C19:J19"/>
    <mergeCell ref="C31:J31"/>
    <mergeCell ref="C30:J30"/>
    <mergeCell ref="C27:J27"/>
    <mergeCell ref="C22:J22"/>
    <mergeCell ref="C23:J23"/>
    <mergeCell ref="C24:J24"/>
    <mergeCell ref="B29:H29"/>
    <mergeCell ref="C26:J26"/>
    <mergeCell ref="AH38:AJ38"/>
    <mergeCell ref="AH39:AJ39"/>
    <mergeCell ref="C36:J36"/>
    <mergeCell ref="C32:J32"/>
    <mergeCell ref="B35:H35"/>
    <mergeCell ref="C33:J33"/>
    <mergeCell ref="AI37:AJ37"/>
  </mergeCells>
  <printOptions horizontalCentered="1"/>
  <pageMargins left="0.39" right="0.3937007874015748" top="0.45" bottom="0.1968503937007874" header="0.5118110236220472" footer="0.21"/>
  <pageSetup fitToWidth="2" horizontalDpi="300" verticalDpi="300" orientation="portrait" paperSize="9" scale="75" r:id="rId1"/>
  <colBreaks count="1" manualBreakCount="1">
    <brk id="2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AF31"/>
  <sheetViews>
    <sheetView tabSelected="1" zoomScale="75" zoomScaleNormal="75" zoomScalePageLayoutView="0" workbookViewId="0" topLeftCell="A1">
      <pane xSplit="11" ySplit="4" topLeftCell="L5" activePane="bottomRight" state="frozen"/>
      <selection pane="topLeft" activeCell="S48" sqref="S48:AD48"/>
      <selection pane="topRight" activeCell="S48" sqref="S48:AD48"/>
      <selection pane="bottomLeft" activeCell="S48" sqref="S48:AD48"/>
      <selection pane="bottomRight" activeCell="N15" sqref="N15"/>
    </sheetView>
  </sheetViews>
  <sheetFormatPr defaultColWidth="3.625" defaultRowHeight="27.75" customHeight="1"/>
  <cols>
    <col min="1" max="1" width="2.125" style="1" customWidth="1"/>
    <col min="2" max="10" width="3.625" style="1" customWidth="1"/>
    <col min="11" max="11" width="2.25390625" style="1" customWidth="1"/>
    <col min="12" max="14" width="12.375" style="84" customWidth="1"/>
    <col min="15" max="17" width="11.00390625" style="84" customWidth="1"/>
    <col min="18" max="18" width="1.75390625" style="84" customWidth="1"/>
    <col min="19" max="26" width="11.00390625" style="84" customWidth="1"/>
    <col min="27" max="27" width="14.375" style="84" customWidth="1"/>
    <col min="28" max="16384" width="3.625" style="1" customWidth="1"/>
  </cols>
  <sheetData>
    <row r="1" spans="1:27" s="16" customFormat="1" ht="27.75" customHeight="1">
      <c r="A1" s="292" t="s">
        <v>318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131"/>
      <c r="S1" s="293" t="s">
        <v>157</v>
      </c>
      <c r="T1" s="293"/>
      <c r="U1" s="293"/>
      <c r="V1" s="293"/>
      <c r="W1" s="293"/>
      <c r="X1" s="293"/>
      <c r="Y1" s="293"/>
      <c r="Z1" s="293"/>
      <c r="AA1" s="293"/>
    </row>
    <row r="2" spans="1:27" ht="27.75" customHeight="1" thickBot="1">
      <c r="A2" s="47"/>
      <c r="AA2" s="72" t="s">
        <v>147</v>
      </c>
    </row>
    <row r="3" spans="1:27" ht="27.75" customHeight="1">
      <c r="A3" s="304" t="s">
        <v>146</v>
      </c>
      <c r="B3" s="304"/>
      <c r="C3" s="304"/>
      <c r="D3" s="304"/>
      <c r="E3" s="304"/>
      <c r="F3" s="304"/>
      <c r="G3" s="304"/>
      <c r="H3" s="304"/>
      <c r="I3" s="304"/>
      <c r="J3" s="304"/>
      <c r="K3" s="305"/>
      <c r="L3" s="301" t="s">
        <v>158</v>
      </c>
      <c r="M3" s="302"/>
      <c r="N3" s="303"/>
      <c r="O3" s="301" t="s">
        <v>159</v>
      </c>
      <c r="P3" s="302"/>
      <c r="Q3" s="302"/>
      <c r="R3" s="3"/>
      <c r="S3" s="302" t="s">
        <v>160</v>
      </c>
      <c r="T3" s="302"/>
      <c r="U3" s="303"/>
      <c r="V3" s="301" t="s">
        <v>161</v>
      </c>
      <c r="W3" s="302"/>
      <c r="X3" s="303"/>
      <c r="Y3" s="299" t="s">
        <v>148</v>
      </c>
      <c r="Z3" s="299" t="s">
        <v>162</v>
      </c>
      <c r="AA3" s="73" t="s">
        <v>149</v>
      </c>
    </row>
    <row r="4" spans="1:27" ht="27.75" customHeight="1">
      <c r="A4" s="306"/>
      <c r="B4" s="306"/>
      <c r="C4" s="306"/>
      <c r="D4" s="306"/>
      <c r="E4" s="306"/>
      <c r="F4" s="306"/>
      <c r="G4" s="306"/>
      <c r="H4" s="306"/>
      <c r="I4" s="306"/>
      <c r="J4" s="306"/>
      <c r="K4" s="307"/>
      <c r="L4" s="71" t="s">
        <v>150</v>
      </c>
      <c r="M4" s="71" t="s">
        <v>151</v>
      </c>
      <c r="N4" s="71" t="s">
        <v>118</v>
      </c>
      <c r="O4" s="71" t="s">
        <v>150</v>
      </c>
      <c r="P4" s="71" t="s">
        <v>151</v>
      </c>
      <c r="Q4" s="71" t="s">
        <v>118</v>
      </c>
      <c r="R4" s="3"/>
      <c r="S4" s="59" t="s">
        <v>150</v>
      </c>
      <c r="T4" s="71" t="s">
        <v>151</v>
      </c>
      <c r="U4" s="71" t="s">
        <v>118</v>
      </c>
      <c r="V4" s="71" t="s">
        <v>150</v>
      </c>
      <c r="W4" s="71" t="s">
        <v>151</v>
      </c>
      <c r="X4" s="71" t="s">
        <v>118</v>
      </c>
      <c r="Y4" s="300"/>
      <c r="Z4" s="300"/>
      <c r="AA4" s="67" t="s">
        <v>163</v>
      </c>
    </row>
    <row r="5" spans="2:27" ht="28.5" customHeight="1">
      <c r="B5" s="289" t="s">
        <v>164</v>
      </c>
      <c r="C5" s="289"/>
      <c r="D5" s="289"/>
      <c r="E5" s="8" t="s">
        <v>165</v>
      </c>
      <c r="F5" s="7" t="s">
        <v>185</v>
      </c>
      <c r="G5" s="289" t="s">
        <v>124</v>
      </c>
      <c r="H5" s="289"/>
      <c r="I5" s="289"/>
      <c r="K5" s="4"/>
      <c r="L5" s="26">
        <v>3206</v>
      </c>
      <c r="M5" s="70">
        <v>1672</v>
      </c>
      <c r="N5" s="70">
        <v>1534</v>
      </c>
      <c r="O5" s="70">
        <v>1088</v>
      </c>
      <c r="P5" s="70" t="s">
        <v>12</v>
      </c>
      <c r="Q5" s="70" t="s">
        <v>12</v>
      </c>
      <c r="R5" s="70"/>
      <c r="S5" s="70">
        <v>1057</v>
      </c>
      <c r="T5" s="70" t="s">
        <v>12</v>
      </c>
      <c r="U5" s="70" t="s">
        <v>12</v>
      </c>
      <c r="V5" s="70">
        <v>1061</v>
      </c>
      <c r="W5" s="70" t="s">
        <v>12</v>
      </c>
      <c r="X5" s="70" t="s">
        <v>12</v>
      </c>
      <c r="Y5" s="70">
        <v>122</v>
      </c>
      <c r="Z5" s="70" t="s">
        <v>12</v>
      </c>
      <c r="AA5" s="74">
        <v>26.278688524590162</v>
      </c>
    </row>
    <row r="6" spans="2:27" ht="28.5" customHeight="1">
      <c r="B6" s="3"/>
      <c r="C6" s="3"/>
      <c r="D6" s="3"/>
      <c r="E6" s="21" t="s">
        <v>216</v>
      </c>
      <c r="F6" s="22" t="s">
        <v>217</v>
      </c>
      <c r="G6" s="3"/>
      <c r="H6" s="3"/>
      <c r="I6" s="3"/>
      <c r="K6" s="4"/>
      <c r="L6" s="26">
        <v>3127</v>
      </c>
      <c r="M6" s="70">
        <v>1653</v>
      </c>
      <c r="N6" s="70">
        <v>1474</v>
      </c>
      <c r="O6" s="70">
        <v>996</v>
      </c>
      <c r="P6" s="70" t="s">
        <v>12</v>
      </c>
      <c r="Q6" s="70" t="s">
        <v>12</v>
      </c>
      <c r="R6" s="70"/>
      <c r="S6" s="70">
        <v>1084</v>
      </c>
      <c r="T6" s="70" t="s">
        <v>12</v>
      </c>
      <c r="U6" s="70" t="s">
        <v>12</v>
      </c>
      <c r="V6" s="70">
        <v>1047</v>
      </c>
      <c r="W6" s="70" t="s">
        <v>12</v>
      </c>
      <c r="X6" s="70" t="s">
        <v>12</v>
      </c>
      <c r="Y6" s="70">
        <v>125</v>
      </c>
      <c r="Z6" s="70" t="s">
        <v>12</v>
      </c>
      <c r="AA6" s="74">
        <f>L6/Y6</f>
        <v>25.016</v>
      </c>
    </row>
    <row r="7" spans="1:27" s="16" customFormat="1" ht="28.5" customHeight="1">
      <c r="A7" s="32"/>
      <c r="B7" s="17"/>
      <c r="C7" s="17"/>
      <c r="D7" s="17"/>
      <c r="E7" s="18" t="s">
        <v>216</v>
      </c>
      <c r="F7" s="19" t="s">
        <v>107</v>
      </c>
      <c r="G7" s="32"/>
      <c r="H7" s="268"/>
      <c r="I7" s="268"/>
      <c r="J7" s="268"/>
      <c r="K7" s="20"/>
      <c r="L7" s="127">
        <f>SUM(L9,L27)</f>
        <v>3098</v>
      </c>
      <c r="M7" s="128">
        <f>SUM(M9,M27)</f>
        <v>1644</v>
      </c>
      <c r="N7" s="128">
        <f>SUM(N9,N27)</f>
        <v>1454</v>
      </c>
      <c r="O7" s="128">
        <f>SUM(O9,O27)</f>
        <v>1014</v>
      </c>
      <c r="P7" s="128" t="s">
        <v>12</v>
      </c>
      <c r="Q7" s="128" t="s">
        <v>12</v>
      </c>
      <c r="R7" s="128"/>
      <c r="S7" s="128">
        <f>SUM(S9,S27)</f>
        <v>1003</v>
      </c>
      <c r="T7" s="128" t="s">
        <v>12</v>
      </c>
      <c r="U7" s="128" t="s">
        <v>12</v>
      </c>
      <c r="V7" s="128">
        <f>SUM(V9,V27)</f>
        <v>1081</v>
      </c>
      <c r="W7" s="128" t="s">
        <v>12</v>
      </c>
      <c r="X7" s="128" t="s">
        <v>12</v>
      </c>
      <c r="Y7" s="128">
        <f>SUM(Y9,Y27)</f>
        <v>124</v>
      </c>
      <c r="Z7" s="128" t="s">
        <v>12</v>
      </c>
      <c r="AA7" s="129">
        <f>L7/Y7</f>
        <v>24.983870967741936</v>
      </c>
    </row>
    <row r="8" spans="2:27" ht="28.5" customHeight="1">
      <c r="B8" s="3"/>
      <c r="C8" s="3"/>
      <c r="D8" s="3"/>
      <c r="E8" s="3"/>
      <c r="F8" s="3"/>
      <c r="G8" s="3"/>
      <c r="H8" s="3"/>
      <c r="I8" s="3"/>
      <c r="J8" s="3"/>
      <c r="K8" s="4"/>
      <c r="L8" s="78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75"/>
    </row>
    <row r="9" spans="2:27" s="32" customFormat="1" ht="28.5" customHeight="1">
      <c r="B9" s="221" t="s">
        <v>152</v>
      </c>
      <c r="C9" s="221"/>
      <c r="D9" s="221"/>
      <c r="E9" s="221"/>
      <c r="F9" s="221"/>
      <c r="G9" s="221"/>
      <c r="H9" s="221"/>
      <c r="I9" s="17"/>
      <c r="J9" s="17"/>
      <c r="K9" s="20"/>
      <c r="L9" s="127">
        <f>SUM(L11,L21)</f>
        <v>2970</v>
      </c>
      <c r="M9" s="128">
        <f>SUM(M11,M21)</f>
        <v>1581</v>
      </c>
      <c r="N9" s="128">
        <f>SUM(N11,N21)</f>
        <v>1389</v>
      </c>
      <c r="O9" s="128">
        <f>SUM(O11,O21)</f>
        <v>977</v>
      </c>
      <c r="P9" s="128" t="str">
        <f>IF(((COUNTIF(P11,"…"))+(COUNTIF(P21,"…")))&gt;=1,"…",(IF((SUM(P11,P21))=0,"－",(SUM(P11,P21)))))</f>
        <v>…</v>
      </c>
      <c r="Q9" s="128" t="str">
        <f>IF(((COUNTIF(Q11,"…"))+(COUNTIF(Q21,"…")))&gt;=1,"…",(IF((SUM(Q11,Q21))=0,"－",(SUM(Q11,Q21)))))</f>
        <v>…</v>
      </c>
      <c r="R9" s="128"/>
      <c r="S9" s="128">
        <f>SUM(S11,S21)</f>
        <v>959</v>
      </c>
      <c r="T9" s="128" t="str">
        <f>IF(((COUNTIF(T11,"…"))+(COUNTIF(T21,"…")))&gt;=1,"…",(IF((SUM(T11,T21))=0,"－",(SUM(T11,T21)))))</f>
        <v>…</v>
      </c>
      <c r="U9" s="128" t="str">
        <f>IF(((COUNTIF(U11,"…"))+(COUNTIF(U21,"…")))&gt;=1,"…",(IF((SUM(U11,U21))=0,"－",(SUM(U11,U21)))))</f>
        <v>…</v>
      </c>
      <c r="V9" s="128">
        <f>SUM(V11,V21)</f>
        <v>1034</v>
      </c>
      <c r="W9" s="128" t="str">
        <f>IF(((COUNTIF(W11,"…"))+(COUNTIF(W21,"…")))&gt;=1,"…",(IF((SUM(W11,W21))=0,"－",(SUM(W11,W21)))))</f>
        <v>…</v>
      </c>
      <c r="X9" s="128" t="str">
        <f>IF(((COUNTIF(X11,"…"))+(COUNTIF(X21,"…")))&gt;=1,"…",(IF((SUM(X11,X21))=0,"－",(SUM(X11,X21)))))</f>
        <v>…</v>
      </c>
      <c r="Y9" s="128">
        <f>SUM(Y11,Y21)</f>
        <v>118</v>
      </c>
      <c r="Z9" s="70" t="s">
        <v>12</v>
      </c>
      <c r="AA9" s="129">
        <f>L9/Y9</f>
        <v>25.16949152542373</v>
      </c>
    </row>
    <row r="10" spans="2:27" ht="28.5" customHeight="1">
      <c r="B10" s="3"/>
      <c r="C10" s="3"/>
      <c r="D10" s="3"/>
      <c r="E10" s="3"/>
      <c r="F10" s="3"/>
      <c r="G10" s="3"/>
      <c r="H10" s="3"/>
      <c r="I10" s="3"/>
      <c r="J10" s="3"/>
      <c r="K10" s="4"/>
      <c r="L10" s="78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76"/>
    </row>
    <row r="11" spans="2:27" s="32" customFormat="1" ht="28.5" customHeight="1">
      <c r="B11" s="298" t="s">
        <v>133</v>
      </c>
      <c r="C11" s="298"/>
      <c r="D11" s="298"/>
      <c r="E11" s="298"/>
      <c r="F11" s="298"/>
      <c r="G11" s="298"/>
      <c r="H11" s="298"/>
      <c r="I11" s="17"/>
      <c r="J11" s="17"/>
      <c r="K11" s="20"/>
      <c r="L11" s="128">
        <f>SUM(L12:L19)</f>
        <v>2919</v>
      </c>
      <c r="M11" s="128">
        <v>1553</v>
      </c>
      <c r="N11" s="128">
        <v>1366</v>
      </c>
      <c r="O11" s="128">
        <f>SUM(O12:O19)</f>
        <v>962</v>
      </c>
      <c r="P11" s="128" t="str">
        <f>IF(((COUNTIF(P13,"…"))+(COUNTIF(P23,"…")))&gt;=1,"…",(IF((SUM(P13,P23))=0,"－",(SUM(P13,P23)))))</f>
        <v>…</v>
      </c>
      <c r="Q11" s="128" t="str">
        <f>IF(((COUNTIF(Q13,"…"))+(COUNTIF(Q23,"…")))&gt;=1,"…",(IF((SUM(Q13,Q23))=0,"－",(SUM(Q13,Q23)))))</f>
        <v>…</v>
      </c>
      <c r="R11" s="128"/>
      <c r="S11" s="128">
        <f>SUM(S12:S19)</f>
        <v>942</v>
      </c>
      <c r="T11" s="128" t="str">
        <f>IF(((COUNTIF(T13,"…"))+(COUNTIF(T23,"…")))&gt;=1,"…",(IF((SUM(T13,T23))=0,"－",(SUM(T13,T23)))))</f>
        <v>…</v>
      </c>
      <c r="U11" s="128" t="str">
        <f>IF(((COUNTIF(U13,"…"))+(COUNTIF(U23,"…")))&gt;=1,"…",(IF((SUM(U13,U23))=0,"－",(SUM(U13,U23)))))</f>
        <v>…</v>
      </c>
      <c r="V11" s="128">
        <f>SUM(V12:V19)</f>
        <v>1015</v>
      </c>
      <c r="W11" s="128" t="str">
        <f>IF(((COUNTIF(W13,"…"))+(COUNTIF(W23,"…")))&gt;=1,"…",(IF((SUM(W13,W23))=0,"－",(SUM(W13,W23)))))</f>
        <v>…</v>
      </c>
      <c r="X11" s="128" t="str">
        <f>IF(((COUNTIF(X13,"…"))+(COUNTIF(X23,"…")))&gt;=1,"…",(IF((SUM(X13,X23))=0,"－",(SUM(X13,X23)))))</f>
        <v>…</v>
      </c>
      <c r="Y11" s="128">
        <f>SUM(Y12:Y19)</f>
        <v>101</v>
      </c>
      <c r="Z11" s="128">
        <f>SUM(Z12:Z19)</f>
        <v>203</v>
      </c>
      <c r="AA11" s="129">
        <f>L11/Y11</f>
        <v>28.900990099009903</v>
      </c>
    </row>
    <row r="12" spans="2:27" ht="28.5" customHeight="1">
      <c r="B12" s="3"/>
      <c r="C12" s="296" t="s">
        <v>166</v>
      </c>
      <c r="D12" s="296"/>
      <c r="E12" s="296"/>
      <c r="F12" s="296"/>
      <c r="G12" s="296"/>
      <c r="H12" s="296"/>
      <c r="I12" s="296"/>
      <c r="J12" s="296"/>
      <c r="K12" s="4"/>
      <c r="L12" s="168">
        <v>329</v>
      </c>
      <c r="M12" s="70" t="s">
        <v>12</v>
      </c>
      <c r="N12" s="70" t="s">
        <v>339</v>
      </c>
      <c r="O12" s="168">
        <v>110</v>
      </c>
      <c r="P12" s="70" t="s">
        <v>12</v>
      </c>
      <c r="Q12" s="70" t="s">
        <v>12</v>
      </c>
      <c r="R12" s="70"/>
      <c r="S12" s="168">
        <v>111</v>
      </c>
      <c r="T12" s="70" t="s">
        <v>12</v>
      </c>
      <c r="U12" s="70" t="s">
        <v>12</v>
      </c>
      <c r="V12" s="168">
        <v>108</v>
      </c>
      <c r="W12" s="70" t="s">
        <v>12</v>
      </c>
      <c r="X12" s="70" t="s">
        <v>12</v>
      </c>
      <c r="Y12" s="169">
        <v>11</v>
      </c>
      <c r="Z12" s="158">
        <v>20</v>
      </c>
      <c r="AA12" s="74">
        <f>L12/Y12</f>
        <v>29.90909090909091</v>
      </c>
    </row>
    <row r="13" spans="2:27" ht="28.5" customHeight="1">
      <c r="B13" s="3"/>
      <c r="C13" s="296" t="s">
        <v>136</v>
      </c>
      <c r="D13" s="296"/>
      <c r="E13" s="296"/>
      <c r="F13" s="296"/>
      <c r="G13" s="296"/>
      <c r="H13" s="296"/>
      <c r="I13" s="296"/>
      <c r="J13" s="296"/>
      <c r="K13" s="4"/>
      <c r="L13" s="168">
        <v>413</v>
      </c>
      <c r="M13" s="70" t="s">
        <v>12</v>
      </c>
      <c r="N13" s="70" t="s">
        <v>338</v>
      </c>
      <c r="O13" s="168">
        <v>143</v>
      </c>
      <c r="P13" s="70" t="s">
        <v>12</v>
      </c>
      <c r="Q13" s="70" t="s">
        <v>12</v>
      </c>
      <c r="R13" s="70"/>
      <c r="S13" s="168">
        <v>140</v>
      </c>
      <c r="T13" s="70" t="s">
        <v>12</v>
      </c>
      <c r="U13" s="70" t="s">
        <v>12</v>
      </c>
      <c r="V13" s="168">
        <v>130</v>
      </c>
      <c r="W13" s="70" t="s">
        <v>12</v>
      </c>
      <c r="X13" s="70" t="s">
        <v>12</v>
      </c>
      <c r="Y13" s="169">
        <v>14</v>
      </c>
      <c r="Z13" s="158">
        <v>30</v>
      </c>
      <c r="AA13" s="74">
        <f aca="true" t="shared" si="0" ref="AA13:AA25">L13/Y13</f>
        <v>29.5</v>
      </c>
    </row>
    <row r="14" spans="2:27" ht="28.5" customHeight="1">
      <c r="B14" s="3"/>
      <c r="C14" s="296" t="s">
        <v>141</v>
      </c>
      <c r="D14" s="296"/>
      <c r="E14" s="296"/>
      <c r="F14" s="296"/>
      <c r="G14" s="296"/>
      <c r="H14" s="296"/>
      <c r="I14" s="296"/>
      <c r="J14" s="296"/>
      <c r="K14" s="4"/>
      <c r="L14" s="168">
        <v>460</v>
      </c>
      <c r="M14" s="70" t="s">
        <v>12</v>
      </c>
      <c r="N14" s="70" t="s">
        <v>12</v>
      </c>
      <c r="O14" s="168">
        <v>138</v>
      </c>
      <c r="P14" s="70" t="s">
        <v>12</v>
      </c>
      <c r="Q14" s="70" t="s">
        <v>12</v>
      </c>
      <c r="R14" s="70"/>
      <c r="S14" s="168">
        <v>151</v>
      </c>
      <c r="T14" s="70" t="s">
        <v>12</v>
      </c>
      <c r="U14" s="70" t="s">
        <v>12</v>
      </c>
      <c r="V14" s="168">
        <v>171</v>
      </c>
      <c r="W14" s="70" t="s">
        <v>12</v>
      </c>
      <c r="X14" s="70" t="s">
        <v>12</v>
      </c>
      <c r="Y14" s="169">
        <v>15</v>
      </c>
      <c r="Z14" s="158">
        <v>27</v>
      </c>
      <c r="AA14" s="74">
        <f t="shared" si="0"/>
        <v>30.666666666666668</v>
      </c>
    </row>
    <row r="15" spans="2:27" ht="28.5" customHeight="1">
      <c r="B15" s="3"/>
      <c r="C15" s="296" t="s">
        <v>142</v>
      </c>
      <c r="D15" s="296"/>
      <c r="E15" s="296"/>
      <c r="F15" s="296"/>
      <c r="G15" s="296"/>
      <c r="H15" s="296"/>
      <c r="I15" s="296"/>
      <c r="J15" s="296"/>
      <c r="K15" s="4"/>
      <c r="L15" s="168">
        <v>453</v>
      </c>
      <c r="M15" s="70" t="s">
        <v>12</v>
      </c>
      <c r="N15" s="70" t="s">
        <v>12</v>
      </c>
      <c r="O15" s="168">
        <v>142</v>
      </c>
      <c r="P15" s="70" t="s">
        <v>12</v>
      </c>
      <c r="Q15" s="70" t="s">
        <v>12</v>
      </c>
      <c r="R15" s="70"/>
      <c r="S15" s="168">
        <v>146</v>
      </c>
      <c r="T15" s="70" t="s">
        <v>12</v>
      </c>
      <c r="U15" s="70" t="s">
        <v>12</v>
      </c>
      <c r="V15" s="168">
        <v>165</v>
      </c>
      <c r="W15" s="70" t="s">
        <v>12</v>
      </c>
      <c r="X15" s="70" t="s">
        <v>12</v>
      </c>
      <c r="Y15" s="169">
        <v>15</v>
      </c>
      <c r="Z15" s="158">
        <v>27</v>
      </c>
      <c r="AA15" s="74">
        <f t="shared" si="0"/>
        <v>30.2</v>
      </c>
    </row>
    <row r="16" spans="2:27" ht="28.5" customHeight="1">
      <c r="B16" s="3"/>
      <c r="C16" s="296" t="s">
        <v>143</v>
      </c>
      <c r="D16" s="296"/>
      <c r="E16" s="296"/>
      <c r="F16" s="296"/>
      <c r="G16" s="296"/>
      <c r="H16" s="296"/>
      <c r="I16" s="296"/>
      <c r="J16" s="296"/>
      <c r="K16" s="4"/>
      <c r="L16" s="168">
        <v>176</v>
      </c>
      <c r="M16" s="70" t="s">
        <v>12</v>
      </c>
      <c r="N16" s="70" t="s">
        <v>12</v>
      </c>
      <c r="O16" s="168">
        <v>67</v>
      </c>
      <c r="P16" s="70" t="s">
        <v>12</v>
      </c>
      <c r="Q16" s="70" t="s">
        <v>12</v>
      </c>
      <c r="R16" s="70"/>
      <c r="S16" s="168">
        <v>50</v>
      </c>
      <c r="T16" s="70" t="s">
        <v>12</v>
      </c>
      <c r="U16" s="70" t="s">
        <v>12</v>
      </c>
      <c r="V16" s="168">
        <v>59</v>
      </c>
      <c r="W16" s="70" t="s">
        <v>12</v>
      </c>
      <c r="X16" s="70" t="s">
        <v>12</v>
      </c>
      <c r="Y16" s="169">
        <v>8</v>
      </c>
      <c r="Z16" s="158">
        <v>18</v>
      </c>
      <c r="AA16" s="74">
        <f t="shared" si="0"/>
        <v>22</v>
      </c>
    </row>
    <row r="17" spans="2:27" ht="28.5" customHeight="1">
      <c r="B17" s="3"/>
      <c r="C17" s="296" t="s">
        <v>135</v>
      </c>
      <c r="D17" s="296"/>
      <c r="E17" s="296"/>
      <c r="F17" s="296"/>
      <c r="G17" s="296"/>
      <c r="H17" s="296"/>
      <c r="I17" s="296"/>
      <c r="J17" s="296"/>
      <c r="K17" s="4"/>
      <c r="L17" s="168">
        <v>545</v>
      </c>
      <c r="M17" s="70" t="s">
        <v>12</v>
      </c>
      <c r="N17" s="70" t="s">
        <v>12</v>
      </c>
      <c r="O17" s="168">
        <v>180</v>
      </c>
      <c r="P17" s="70" t="s">
        <v>12</v>
      </c>
      <c r="Q17" s="70" t="s">
        <v>12</v>
      </c>
      <c r="R17" s="70"/>
      <c r="S17" s="168">
        <v>178</v>
      </c>
      <c r="T17" s="70" t="s">
        <v>12</v>
      </c>
      <c r="U17" s="70" t="s">
        <v>12</v>
      </c>
      <c r="V17" s="168">
        <v>187</v>
      </c>
      <c r="W17" s="70" t="s">
        <v>12</v>
      </c>
      <c r="X17" s="70" t="s">
        <v>12</v>
      </c>
      <c r="Y17" s="169">
        <v>17</v>
      </c>
      <c r="Z17" s="158">
        <v>35</v>
      </c>
      <c r="AA17" s="74">
        <f t="shared" si="0"/>
        <v>32.05882352941177</v>
      </c>
    </row>
    <row r="18" spans="2:27" ht="28.5" customHeight="1">
      <c r="B18" s="3"/>
      <c r="C18" s="296" t="s">
        <v>137</v>
      </c>
      <c r="D18" s="296"/>
      <c r="E18" s="296"/>
      <c r="F18" s="296"/>
      <c r="G18" s="296"/>
      <c r="H18" s="296"/>
      <c r="I18" s="296"/>
      <c r="J18" s="296"/>
      <c r="K18" s="4"/>
      <c r="L18" s="168">
        <v>17</v>
      </c>
      <c r="M18" s="70" t="s">
        <v>12</v>
      </c>
      <c r="N18" s="70" t="s">
        <v>12</v>
      </c>
      <c r="O18" s="168">
        <v>7</v>
      </c>
      <c r="P18" s="70" t="s">
        <v>12</v>
      </c>
      <c r="Q18" s="70" t="s">
        <v>12</v>
      </c>
      <c r="R18" s="70"/>
      <c r="S18" s="168">
        <v>2</v>
      </c>
      <c r="T18" s="70" t="s">
        <v>12</v>
      </c>
      <c r="U18" s="70" t="s">
        <v>12</v>
      </c>
      <c r="V18" s="168">
        <v>8</v>
      </c>
      <c r="W18" s="70" t="s">
        <v>12</v>
      </c>
      <c r="X18" s="70" t="s">
        <v>12</v>
      </c>
      <c r="Y18" s="169">
        <v>3</v>
      </c>
      <c r="Z18" s="158">
        <v>10</v>
      </c>
      <c r="AA18" s="74">
        <f t="shared" si="0"/>
        <v>5.666666666666667</v>
      </c>
    </row>
    <row r="19" spans="2:27" ht="28.5" customHeight="1">
      <c r="B19" s="3"/>
      <c r="C19" s="296" t="s">
        <v>144</v>
      </c>
      <c r="D19" s="296"/>
      <c r="E19" s="296"/>
      <c r="F19" s="296"/>
      <c r="G19" s="296"/>
      <c r="H19" s="296"/>
      <c r="I19" s="296"/>
      <c r="J19" s="296"/>
      <c r="K19" s="3"/>
      <c r="L19" s="170">
        <v>526</v>
      </c>
      <c r="M19" s="70" t="s">
        <v>12</v>
      </c>
      <c r="N19" s="70" t="s">
        <v>12</v>
      </c>
      <c r="O19" s="171">
        <v>175</v>
      </c>
      <c r="P19" s="70" t="s">
        <v>12</v>
      </c>
      <c r="Q19" s="70" t="s">
        <v>12</v>
      </c>
      <c r="R19" s="70"/>
      <c r="S19" s="171">
        <v>164</v>
      </c>
      <c r="T19" s="70" t="s">
        <v>12</v>
      </c>
      <c r="U19" s="70" t="s">
        <v>12</v>
      </c>
      <c r="V19" s="171">
        <v>187</v>
      </c>
      <c r="W19" s="70" t="s">
        <v>12</v>
      </c>
      <c r="X19" s="70" t="s">
        <v>12</v>
      </c>
      <c r="Y19" s="158">
        <v>18</v>
      </c>
      <c r="Z19" s="158">
        <v>36</v>
      </c>
      <c r="AA19" s="74">
        <f t="shared" si="0"/>
        <v>29.22222222222222</v>
      </c>
    </row>
    <row r="20" spans="2:27" ht="28.5" customHeight="1">
      <c r="B20" s="3"/>
      <c r="C20" s="3"/>
      <c r="D20" s="3"/>
      <c r="E20" s="3"/>
      <c r="F20" s="3"/>
      <c r="G20" s="3"/>
      <c r="H20" s="3"/>
      <c r="I20" s="3"/>
      <c r="J20" s="3"/>
      <c r="K20" s="4"/>
      <c r="L20" s="78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76"/>
    </row>
    <row r="21" spans="2:27" s="32" customFormat="1" ht="28.5" customHeight="1">
      <c r="B21" s="298" t="s">
        <v>134</v>
      </c>
      <c r="C21" s="298"/>
      <c r="D21" s="298"/>
      <c r="E21" s="298"/>
      <c r="F21" s="298"/>
      <c r="G21" s="298"/>
      <c r="H21" s="298"/>
      <c r="I21" s="17"/>
      <c r="J21" s="17"/>
      <c r="K21" s="20"/>
      <c r="L21" s="127">
        <f>SUM(L22:L25)</f>
        <v>51</v>
      </c>
      <c r="M21" s="128">
        <f>SUM(M22:M25)</f>
        <v>28</v>
      </c>
      <c r="N21" s="128">
        <f>SUM(N22:N25)</f>
        <v>23</v>
      </c>
      <c r="O21" s="128">
        <f>SUM(O22:O25)</f>
        <v>15</v>
      </c>
      <c r="P21" s="128" t="str">
        <f>IF(((COUNTIF(P23,"…"))+(COUNTIF(P33,"…")))&gt;=1,"…",(IF((SUM(P23,P33))=0,"－",(SUM(P23,P33)))))</f>
        <v>…</v>
      </c>
      <c r="Q21" s="128" t="str">
        <f>IF(((COUNTIF(Q23,"…"))+(COUNTIF(Q33,"…")))&gt;=1,"…",(IF((SUM(Q23,Q33))=0,"－",(SUM(Q23,Q33)))))</f>
        <v>…</v>
      </c>
      <c r="R21" s="128"/>
      <c r="S21" s="128">
        <f>SUM(S22:S25)</f>
        <v>17</v>
      </c>
      <c r="T21" s="128" t="str">
        <f>IF(((COUNTIF(T23,"…"))+(COUNTIF(T33,"…")))&gt;=1,"…",(IF((SUM(T23,T33))=0,"－",(SUM(T23,T33)))))</f>
        <v>…</v>
      </c>
      <c r="U21" s="128" t="str">
        <f>IF(((COUNTIF(U23,"…"))+(COUNTIF(U33,"…")))&gt;=1,"…",(IF((SUM(U23,U33))=0,"－",(SUM(U23,U33)))))</f>
        <v>…</v>
      </c>
      <c r="V21" s="128">
        <f>SUM(V22:V25)</f>
        <v>19</v>
      </c>
      <c r="W21" s="128" t="str">
        <f>IF(((COUNTIF(W23,"…"))+(COUNTIF(W33,"…")))&gt;=1,"…",(IF((SUM(W23,W33))=0,"－",(SUM(W23,W33)))))</f>
        <v>…</v>
      </c>
      <c r="X21" s="128" t="str">
        <f>IF(((COUNTIF(X23,"…"))+(COUNTIF(X33,"…")))&gt;=1,"…",(IF((SUM(X23,X33))=0,"－",(SUM(X23,X33)))))</f>
        <v>…</v>
      </c>
      <c r="Y21" s="128">
        <f>SUM(Y22:Y25)</f>
        <v>17</v>
      </c>
      <c r="Z21" s="128" t="str">
        <f>IF(((COUNTIF(Z23,"…"))+(COUNTIF(Z33,"…")))&gt;=1,"…",(IF((SUM(Z23,Z33))=0,"－",(SUM(Z23,Z33)))))</f>
        <v>…</v>
      </c>
      <c r="AA21" s="129">
        <f>L21/Y21</f>
        <v>3</v>
      </c>
    </row>
    <row r="22" spans="2:27" ht="28.5" customHeight="1">
      <c r="B22" s="3"/>
      <c r="C22" s="296" t="s">
        <v>139</v>
      </c>
      <c r="D22" s="296"/>
      <c r="E22" s="296"/>
      <c r="F22" s="296"/>
      <c r="G22" s="296"/>
      <c r="H22" s="296"/>
      <c r="I22" s="296"/>
      <c r="J22" s="296"/>
      <c r="K22" s="4"/>
      <c r="L22" s="170">
        <f>SUM(M22:N22)</f>
        <v>9</v>
      </c>
      <c r="M22" s="158">
        <v>5</v>
      </c>
      <c r="N22" s="158">
        <v>4</v>
      </c>
      <c r="O22" s="158">
        <v>3</v>
      </c>
      <c r="P22" s="103" t="s">
        <v>12</v>
      </c>
      <c r="Q22" s="103" t="s">
        <v>12</v>
      </c>
      <c r="R22" s="103"/>
      <c r="S22" s="158">
        <v>3</v>
      </c>
      <c r="T22" s="103" t="s">
        <v>12</v>
      </c>
      <c r="U22" s="103" t="s">
        <v>12</v>
      </c>
      <c r="V22" s="158">
        <v>3</v>
      </c>
      <c r="W22" s="103" t="s">
        <v>12</v>
      </c>
      <c r="X22" s="103" t="s">
        <v>12</v>
      </c>
      <c r="Y22" s="158">
        <v>4</v>
      </c>
      <c r="Z22" s="103" t="s">
        <v>12</v>
      </c>
      <c r="AA22" s="74">
        <f t="shared" si="0"/>
        <v>2.25</v>
      </c>
    </row>
    <row r="23" spans="2:27" ht="28.5" customHeight="1">
      <c r="B23" s="3"/>
      <c r="C23" s="296" t="s">
        <v>140</v>
      </c>
      <c r="D23" s="296"/>
      <c r="E23" s="296"/>
      <c r="F23" s="296"/>
      <c r="G23" s="296"/>
      <c r="H23" s="296"/>
      <c r="I23" s="296"/>
      <c r="J23" s="296"/>
      <c r="K23" s="4"/>
      <c r="L23" s="170">
        <f>SUM(M23:N23)</f>
        <v>6</v>
      </c>
      <c r="M23" s="158">
        <v>3</v>
      </c>
      <c r="N23" s="158">
        <v>3</v>
      </c>
      <c r="O23" s="158">
        <v>1</v>
      </c>
      <c r="P23" s="103" t="s">
        <v>12</v>
      </c>
      <c r="Q23" s="103" t="s">
        <v>187</v>
      </c>
      <c r="R23" s="103"/>
      <c r="S23" s="158">
        <v>2</v>
      </c>
      <c r="T23" s="103" t="s">
        <v>12</v>
      </c>
      <c r="U23" s="103" t="s">
        <v>12</v>
      </c>
      <c r="V23" s="158">
        <v>3</v>
      </c>
      <c r="W23" s="103" t="s">
        <v>12</v>
      </c>
      <c r="X23" s="103" t="s">
        <v>12</v>
      </c>
      <c r="Y23" s="158">
        <v>2</v>
      </c>
      <c r="Z23" s="103" t="s">
        <v>12</v>
      </c>
      <c r="AA23" s="74">
        <f t="shared" si="0"/>
        <v>3</v>
      </c>
    </row>
    <row r="24" spans="2:27" ht="28.5" customHeight="1">
      <c r="B24" s="3"/>
      <c r="C24" s="294" t="s">
        <v>241</v>
      </c>
      <c r="D24" s="295"/>
      <c r="E24" s="295"/>
      <c r="F24" s="295"/>
      <c r="G24" s="295"/>
      <c r="H24" s="295"/>
      <c r="I24" s="295"/>
      <c r="J24" s="295"/>
      <c r="K24" s="4"/>
      <c r="L24" s="170">
        <f>SUM(M24:N24)</f>
        <v>12</v>
      </c>
      <c r="M24" s="158">
        <v>5</v>
      </c>
      <c r="N24" s="158">
        <v>7</v>
      </c>
      <c r="O24" s="158">
        <v>1</v>
      </c>
      <c r="P24" s="103" t="s">
        <v>12</v>
      </c>
      <c r="Q24" s="103" t="s">
        <v>12</v>
      </c>
      <c r="R24" s="103"/>
      <c r="S24" s="158">
        <v>5</v>
      </c>
      <c r="T24" s="103" t="s">
        <v>12</v>
      </c>
      <c r="U24" s="103" t="s">
        <v>12</v>
      </c>
      <c r="V24" s="158">
        <v>6</v>
      </c>
      <c r="W24" s="103" t="s">
        <v>12</v>
      </c>
      <c r="X24" s="103" t="s">
        <v>12</v>
      </c>
      <c r="Y24" s="158">
        <v>5</v>
      </c>
      <c r="Z24" s="103" t="s">
        <v>12</v>
      </c>
      <c r="AA24" s="74">
        <f t="shared" si="0"/>
        <v>2.4</v>
      </c>
    </row>
    <row r="25" spans="2:27" ht="28.5" customHeight="1">
      <c r="B25" s="3"/>
      <c r="C25" s="296" t="s">
        <v>138</v>
      </c>
      <c r="D25" s="296"/>
      <c r="E25" s="296"/>
      <c r="F25" s="296"/>
      <c r="G25" s="296"/>
      <c r="H25" s="296"/>
      <c r="I25" s="296"/>
      <c r="J25" s="296"/>
      <c r="K25" s="4"/>
      <c r="L25" s="170">
        <f>SUM(M25:N25)</f>
        <v>24</v>
      </c>
      <c r="M25" s="158">
        <v>15</v>
      </c>
      <c r="N25" s="158">
        <v>9</v>
      </c>
      <c r="O25" s="158">
        <v>10</v>
      </c>
      <c r="P25" s="103" t="s">
        <v>12</v>
      </c>
      <c r="Q25" s="103" t="s">
        <v>12</v>
      </c>
      <c r="R25" s="103"/>
      <c r="S25" s="158">
        <v>7</v>
      </c>
      <c r="T25" s="103" t="s">
        <v>12</v>
      </c>
      <c r="U25" s="103" t="s">
        <v>12</v>
      </c>
      <c r="V25" s="158">
        <v>7</v>
      </c>
      <c r="W25" s="103" t="s">
        <v>12</v>
      </c>
      <c r="X25" s="103" t="s">
        <v>12</v>
      </c>
      <c r="Y25" s="158">
        <v>6</v>
      </c>
      <c r="Z25" s="103" t="s">
        <v>12</v>
      </c>
      <c r="AA25" s="74">
        <f t="shared" si="0"/>
        <v>4</v>
      </c>
    </row>
    <row r="26" spans="2:27" ht="28.5" customHeight="1">
      <c r="B26" s="3"/>
      <c r="C26" s="3"/>
      <c r="D26" s="3"/>
      <c r="E26" s="3"/>
      <c r="F26" s="3"/>
      <c r="G26" s="3"/>
      <c r="H26" s="3"/>
      <c r="I26" s="3"/>
      <c r="J26" s="3"/>
      <c r="K26" s="4"/>
      <c r="L26" s="78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76"/>
    </row>
    <row r="27" spans="2:27" s="32" customFormat="1" ht="28.5" customHeight="1">
      <c r="B27" s="221" t="s">
        <v>167</v>
      </c>
      <c r="C27" s="221"/>
      <c r="D27" s="221"/>
      <c r="E27" s="221"/>
      <c r="F27" s="221"/>
      <c r="G27" s="221"/>
      <c r="H27" s="221"/>
      <c r="I27" s="17"/>
      <c r="J27" s="17"/>
      <c r="K27" s="20"/>
      <c r="L27" s="127">
        <f aca="true" t="shared" si="1" ref="L27:Z27">SUM(L28:L28)</f>
        <v>128</v>
      </c>
      <c r="M27" s="128">
        <f t="shared" si="1"/>
        <v>63</v>
      </c>
      <c r="N27" s="128">
        <f t="shared" si="1"/>
        <v>65</v>
      </c>
      <c r="O27" s="128">
        <f t="shared" si="1"/>
        <v>37</v>
      </c>
      <c r="P27" s="128" t="s">
        <v>12</v>
      </c>
      <c r="Q27" s="128" t="s">
        <v>12</v>
      </c>
      <c r="R27" s="128"/>
      <c r="S27" s="128">
        <f t="shared" si="1"/>
        <v>44</v>
      </c>
      <c r="T27" s="128" t="s">
        <v>12</v>
      </c>
      <c r="U27" s="128" t="s">
        <v>12</v>
      </c>
      <c r="V27" s="128">
        <f t="shared" si="1"/>
        <v>47</v>
      </c>
      <c r="W27" s="128" t="s">
        <v>12</v>
      </c>
      <c r="X27" s="128" t="s">
        <v>12</v>
      </c>
      <c r="Y27" s="128">
        <f t="shared" si="1"/>
        <v>6</v>
      </c>
      <c r="Z27" s="128">
        <f t="shared" si="1"/>
        <v>10</v>
      </c>
      <c r="AA27" s="129">
        <f>L27/Y27</f>
        <v>21.333333333333332</v>
      </c>
    </row>
    <row r="28" spans="1:27" ht="28.5" customHeight="1" thickBot="1">
      <c r="A28" s="47"/>
      <c r="B28" s="3"/>
      <c r="C28" s="308" t="s">
        <v>145</v>
      </c>
      <c r="D28" s="308"/>
      <c r="E28" s="308"/>
      <c r="F28" s="308"/>
      <c r="G28" s="308"/>
      <c r="H28" s="308"/>
      <c r="I28" s="308"/>
      <c r="J28" s="308"/>
      <c r="K28" s="24"/>
      <c r="L28" s="170">
        <v>128</v>
      </c>
      <c r="M28" s="169">
        <v>63</v>
      </c>
      <c r="N28" s="172">
        <v>65</v>
      </c>
      <c r="O28" s="173">
        <v>37</v>
      </c>
      <c r="P28" s="113" t="s">
        <v>12</v>
      </c>
      <c r="Q28" s="113" t="s">
        <v>12</v>
      </c>
      <c r="R28" s="70"/>
      <c r="S28" s="173">
        <v>44</v>
      </c>
      <c r="T28" s="113" t="s">
        <v>12</v>
      </c>
      <c r="U28" s="113" t="s">
        <v>12</v>
      </c>
      <c r="V28" s="173">
        <v>47</v>
      </c>
      <c r="W28" s="113" t="s">
        <v>12</v>
      </c>
      <c r="X28" s="113" t="s">
        <v>12</v>
      </c>
      <c r="Y28" s="172">
        <v>6</v>
      </c>
      <c r="Z28" s="172">
        <v>10</v>
      </c>
      <c r="AA28" s="77">
        <f>L28/Y28</f>
        <v>21.333333333333332</v>
      </c>
    </row>
    <row r="29" spans="1:32" ht="18.75" customHeight="1">
      <c r="A29" s="79" t="s">
        <v>213</v>
      </c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68"/>
      <c r="M29" s="68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287" t="s">
        <v>32</v>
      </c>
      <c r="AA29" s="287"/>
      <c r="AB29" s="3"/>
      <c r="AC29" s="81"/>
      <c r="AD29" s="81"/>
      <c r="AE29" s="81"/>
      <c r="AF29" s="81"/>
    </row>
    <row r="30" spans="1:32" ht="18.75" customHeight="1">
      <c r="A30" s="81" t="s">
        <v>173</v>
      </c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44"/>
      <c r="M30" s="44"/>
      <c r="N30" s="44"/>
      <c r="O30" s="44"/>
      <c r="P30" s="44"/>
      <c r="Z30" s="280" t="s">
        <v>244</v>
      </c>
      <c r="AA30" s="280"/>
      <c r="AB30" s="83"/>
      <c r="AC30" s="83"/>
      <c r="AD30" s="83"/>
      <c r="AE30" s="83"/>
      <c r="AF30" s="83"/>
    </row>
    <row r="31" spans="2:32" ht="18.75" customHeight="1">
      <c r="B31" s="44"/>
      <c r="C31" s="297"/>
      <c r="D31" s="297"/>
      <c r="E31" s="297"/>
      <c r="F31" s="297"/>
      <c r="G31" s="297"/>
      <c r="H31" s="297"/>
      <c r="I31" s="297"/>
      <c r="J31" s="297"/>
      <c r="K31" s="297"/>
      <c r="L31" s="297"/>
      <c r="M31" s="297"/>
      <c r="N31" s="297"/>
      <c r="O31" s="297"/>
      <c r="P31" s="297"/>
      <c r="Z31" s="281"/>
      <c r="AA31" s="282"/>
      <c r="AB31" s="85"/>
      <c r="AC31" s="85"/>
      <c r="AD31" s="85"/>
      <c r="AE31" s="85"/>
      <c r="AF31" s="85"/>
    </row>
  </sheetData>
  <sheetProtection/>
  <mergeCells count="33">
    <mergeCell ref="B5:D5"/>
    <mergeCell ref="G5:I5"/>
    <mergeCell ref="H7:J7"/>
    <mergeCell ref="C28:J28"/>
    <mergeCell ref="C23:J23"/>
    <mergeCell ref="C22:J22"/>
    <mergeCell ref="C14:J14"/>
    <mergeCell ref="C15:J15"/>
    <mergeCell ref="C19:J19"/>
    <mergeCell ref="C16:J16"/>
    <mergeCell ref="A1:Q1"/>
    <mergeCell ref="S1:AA1"/>
    <mergeCell ref="Y3:Y4"/>
    <mergeCell ref="Z3:Z4"/>
    <mergeCell ref="V3:X3"/>
    <mergeCell ref="S3:U3"/>
    <mergeCell ref="O3:Q3"/>
    <mergeCell ref="L3:N3"/>
    <mergeCell ref="A3:K4"/>
    <mergeCell ref="B21:H21"/>
    <mergeCell ref="B11:H11"/>
    <mergeCell ref="B9:H9"/>
    <mergeCell ref="C12:J12"/>
    <mergeCell ref="C13:J13"/>
    <mergeCell ref="C17:J17"/>
    <mergeCell ref="C18:J18"/>
    <mergeCell ref="Z31:AA31"/>
    <mergeCell ref="C24:J24"/>
    <mergeCell ref="C25:J25"/>
    <mergeCell ref="B27:H27"/>
    <mergeCell ref="C31:P31"/>
    <mergeCell ref="Z29:AA29"/>
    <mergeCell ref="Z30:AA30"/>
  </mergeCells>
  <printOptions horizontalCentered="1"/>
  <pageMargins left="0.3937007874015748" right="0.3937007874015748" top="0.3937007874015748" bottom="0.3937007874015748" header="0.5118110236220472" footer="0.5118110236220472"/>
  <pageSetup fitToWidth="2" horizontalDpi="300" verticalDpi="3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A1:AQ64"/>
  <sheetViews>
    <sheetView zoomScale="80" zoomScaleNormal="80" zoomScaleSheetLayoutView="50" workbookViewId="0" topLeftCell="A25">
      <pane xSplit="12" topLeftCell="P1" activePane="topRight" state="frozen"/>
      <selection pane="topLeft" activeCell="A16" sqref="A16"/>
      <selection pane="topRight" activeCell="A39" sqref="A39:AA39"/>
    </sheetView>
  </sheetViews>
  <sheetFormatPr defaultColWidth="3.625" defaultRowHeight="24.75" customHeight="1"/>
  <cols>
    <col min="1" max="1" width="2.00390625" style="16" customWidth="1"/>
    <col min="2" max="12" width="3.625" style="16" customWidth="1"/>
    <col min="13" max="13" width="2.375" style="16" customWidth="1"/>
    <col min="14" max="14" width="3.625" style="16" hidden="1" customWidth="1"/>
    <col min="15" max="15" width="2.00390625" style="16" hidden="1" customWidth="1"/>
    <col min="16" max="27" width="7.50390625" style="31" customWidth="1"/>
    <col min="28" max="28" width="0.875" style="31" customWidth="1"/>
    <col min="29" max="43" width="7.50390625" style="31" customWidth="1"/>
    <col min="44" max="16384" width="3.625" style="16" customWidth="1"/>
  </cols>
  <sheetData>
    <row r="1" spans="1:43" ht="24.75" customHeight="1">
      <c r="A1" s="131" t="s">
        <v>180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292" t="s">
        <v>319</v>
      </c>
      <c r="Q1" s="235"/>
      <c r="R1" s="235"/>
      <c r="S1" s="235"/>
      <c r="T1" s="235"/>
      <c r="U1" s="235"/>
      <c r="V1" s="235"/>
      <c r="W1" s="235"/>
      <c r="X1" s="235"/>
      <c r="Y1" s="235"/>
      <c r="Z1" s="235"/>
      <c r="AA1" s="235"/>
      <c r="AB1" s="135"/>
      <c r="AC1" s="293" t="s">
        <v>293</v>
      </c>
      <c r="AD1" s="246"/>
      <c r="AE1" s="246"/>
      <c r="AF1" s="246"/>
      <c r="AG1" s="246"/>
      <c r="AH1" s="246"/>
      <c r="AI1" s="246"/>
      <c r="AJ1" s="246"/>
      <c r="AK1" s="246"/>
      <c r="AL1" s="246"/>
      <c r="AM1" s="246"/>
      <c r="AN1" s="246"/>
      <c r="AO1" s="246"/>
      <c r="AP1" s="246"/>
      <c r="AQ1" s="132"/>
    </row>
    <row r="2" spans="1:43" ht="18.75" customHeight="1" thickBot="1">
      <c r="A2" s="131"/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89" t="s">
        <v>22</v>
      </c>
      <c r="AQ2" s="132"/>
    </row>
    <row r="3" spans="1:42" ht="24.75" customHeight="1">
      <c r="A3" s="33"/>
      <c r="B3" s="310" t="s">
        <v>270</v>
      </c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114"/>
      <c r="N3" s="118"/>
      <c r="O3" s="118"/>
      <c r="P3" s="214" t="s">
        <v>272</v>
      </c>
      <c r="Q3" s="214"/>
      <c r="R3" s="214"/>
      <c r="S3" s="214"/>
      <c r="T3" s="214" t="s">
        <v>274</v>
      </c>
      <c r="U3" s="214"/>
      <c r="V3" s="214"/>
      <c r="W3" s="214"/>
      <c r="X3" s="214" t="s">
        <v>273</v>
      </c>
      <c r="Y3" s="214"/>
      <c r="Z3" s="214"/>
      <c r="AA3" s="237"/>
      <c r="AB3" s="14"/>
      <c r="AC3" s="291" t="s">
        <v>275</v>
      </c>
      <c r="AD3" s="214"/>
      <c r="AE3" s="214"/>
      <c r="AF3" s="214"/>
      <c r="AG3" s="214" t="s">
        <v>301</v>
      </c>
      <c r="AH3" s="214"/>
      <c r="AI3" s="214"/>
      <c r="AJ3" s="214"/>
      <c r="AK3" s="316" t="s">
        <v>276</v>
      </c>
      <c r="AL3" s="316"/>
      <c r="AM3" s="316"/>
      <c r="AN3" s="318" t="s">
        <v>277</v>
      </c>
      <c r="AO3" s="318"/>
      <c r="AP3" s="319"/>
    </row>
    <row r="4" spans="1:42" ht="24.75" customHeight="1">
      <c r="A4" s="115"/>
      <c r="B4" s="311"/>
      <c r="C4" s="311"/>
      <c r="D4" s="311"/>
      <c r="E4" s="311"/>
      <c r="F4" s="311"/>
      <c r="G4" s="311"/>
      <c r="H4" s="311"/>
      <c r="I4" s="311"/>
      <c r="J4" s="311"/>
      <c r="K4" s="311"/>
      <c r="L4" s="311"/>
      <c r="M4" s="116"/>
      <c r="N4" s="60"/>
      <c r="O4" s="60"/>
      <c r="P4" s="261" t="s">
        <v>279</v>
      </c>
      <c r="Q4" s="261"/>
      <c r="R4" s="60" t="s">
        <v>151</v>
      </c>
      <c r="S4" s="60" t="s">
        <v>118</v>
      </c>
      <c r="T4" s="261" t="s">
        <v>279</v>
      </c>
      <c r="U4" s="261"/>
      <c r="V4" s="60" t="s">
        <v>151</v>
      </c>
      <c r="W4" s="60" t="s">
        <v>118</v>
      </c>
      <c r="X4" s="261" t="s">
        <v>279</v>
      </c>
      <c r="Y4" s="261"/>
      <c r="Z4" s="60" t="s">
        <v>151</v>
      </c>
      <c r="AA4" s="62" t="s">
        <v>118</v>
      </c>
      <c r="AB4" s="14"/>
      <c r="AC4" s="321" t="s">
        <v>279</v>
      </c>
      <c r="AD4" s="261"/>
      <c r="AE4" s="60" t="s">
        <v>151</v>
      </c>
      <c r="AF4" s="60" t="s">
        <v>118</v>
      </c>
      <c r="AG4" s="261" t="s">
        <v>279</v>
      </c>
      <c r="AH4" s="261"/>
      <c r="AI4" s="60" t="s">
        <v>151</v>
      </c>
      <c r="AJ4" s="60" t="s">
        <v>118</v>
      </c>
      <c r="AK4" s="317"/>
      <c r="AL4" s="317"/>
      <c r="AM4" s="317"/>
      <c r="AN4" s="320" t="s">
        <v>278</v>
      </c>
      <c r="AO4" s="320"/>
      <c r="AP4" s="228"/>
    </row>
    <row r="5" spans="2:42" ht="15" customHeight="1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P5" s="136"/>
      <c r="Q5" s="117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34"/>
      <c r="AO5" s="134"/>
      <c r="AP5" s="134"/>
    </row>
    <row r="6" spans="2:42" ht="24.75" customHeight="1">
      <c r="B6" s="231" t="s">
        <v>113</v>
      </c>
      <c r="C6" s="231"/>
      <c r="D6" s="231"/>
      <c r="E6" s="231"/>
      <c r="F6" s="231"/>
      <c r="G6" s="21" t="s">
        <v>14</v>
      </c>
      <c r="H6" s="22" t="s">
        <v>266</v>
      </c>
      <c r="I6" s="231" t="s">
        <v>125</v>
      </c>
      <c r="J6" s="231"/>
      <c r="K6" s="231"/>
      <c r="L6" s="231"/>
      <c r="M6" s="231"/>
      <c r="P6" s="312">
        <v>3369</v>
      </c>
      <c r="Q6" s="313"/>
      <c r="R6" s="176">
        <v>1525</v>
      </c>
      <c r="S6" s="176">
        <v>1844</v>
      </c>
      <c r="T6" s="309">
        <v>1134</v>
      </c>
      <c r="U6" s="309"/>
      <c r="V6" s="176" t="s">
        <v>300</v>
      </c>
      <c r="W6" s="176" t="s">
        <v>300</v>
      </c>
      <c r="X6" s="309">
        <v>1060</v>
      </c>
      <c r="Y6" s="309"/>
      <c r="Z6" s="176" t="s">
        <v>300</v>
      </c>
      <c r="AA6" s="176" t="s">
        <v>300</v>
      </c>
      <c r="AB6" s="176"/>
      <c r="AC6" s="309">
        <v>1071</v>
      </c>
      <c r="AD6" s="309"/>
      <c r="AE6" s="176" t="s">
        <v>300</v>
      </c>
      <c r="AF6" s="176" t="s">
        <v>300</v>
      </c>
      <c r="AG6" s="309">
        <v>104</v>
      </c>
      <c r="AH6" s="309"/>
      <c r="AI6" s="176" t="s">
        <v>300</v>
      </c>
      <c r="AJ6" s="176" t="s">
        <v>300</v>
      </c>
      <c r="AK6" s="325" t="s">
        <v>300</v>
      </c>
      <c r="AL6" s="325"/>
      <c r="AM6" s="325"/>
      <c r="AN6" s="325" t="s">
        <v>300</v>
      </c>
      <c r="AO6" s="325"/>
      <c r="AP6" s="325"/>
    </row>
    <row r="7" spans="2:42" ht="14.25" customHeight="1">
      <c r="B7" s="14"/>
      <c r="C7" s="14"/>
      <c r="D7" s="14"/>
      <c r="E7" s="14"/>
      <c r="F7" s="14"/>
      <c r="G7" s="21"/>
      <c r="H7" s="22"/>
      <c r="I7" s="14"/>
      <c r="J7" s="14"/>
      <c r="K7" s="14"/>
      <c r="L7" s="14"/>
      <c r="M7" s="14"/>
      <c r="P7" s="174"/>
      <c r="Q7" s="175"/>
      <c r="R7" s="176"/>
      <c r="S7" s="176"/>
      <c r="T7" s="176"/>
      <c r="U7" s="176"/>
      <c r="V7" s="176"/>
      <c r="W7" s="176"/>
      <c r="X7" s="176"/>
      <c r="Y7" s="176"/>
      <c r="Z7" s="176"/>
      <c r="AA7" s="176"/>
      <c r="AB7" s="176"/>
      <c r="AC7" s="176"/>
      <c r="AD7" s="176"/>
      <c r="AE7" s="176"/>
      <c r="AF7" s="176"/>
      <c r="AG7" s="176"/>
      <c r="AH7" s="176"/>
      <c r="AI7" s="176"/>
      <c r="AJ7" s="176"/>
      <c r="AK7" s="176"/>
      <c r="AL7" s="176"/>
      <c r="AM7" s="176"/>
      <c r="AN7" s="176"/>
      <c r="AO7" s="176"/>
      <c r="AP7" s="131"/>
    </row>
    <row r="8" spans="2:42" ht="24.75" customHeight="1">
      <c r="B8" s="14"/>
      <c r="C8" s="14"/>
      <c r="D8" s="14"/>
      <c r="E8" s="29"/>
      <c r="F8" s="29"/>
      <c r="G8" s="21" t="s">
        <v>267</v>
      </c>
      <c r="H8" s="22" t="s">
        <v>268</v>
      </c>
      <c r="I8" s="14"/>
      <c r="J8" s="50"/>
      <c r="K8" s="50"/>
      <c r="L8" s="50"/>
      <c r="M8" s="50"/>
      <c r="P8" s="312">
        <v>3266</v>
      </c>
      <c r="Q8" s="313"/>
      <c r="R8" s="176">
        <v>1445</v>
      </c>
      <c r="S8" s="176">
        <v>1821</v>
      </c>
      <c r="T8" s="309">
        <v>1066</v>
      </c>
      <c r="U8" s="309"/>
      <c r="V8" s="176" t="s">
        <v>300</v>
      </c>
      <c r="W8" s="176" t="s">
        <v>300</v>
      </c>
      <c r="X8" s="309">
        <v>1090</v>
      </c>
      <c r="Y8" s="309"/>
      <c r="Z8" s="176" t="s">
        <v>300</v>
      </c>
      <c r="AA8" s="176" t="s">
        <v>300</v>
      </c>
      <c r="AB8" s="176"/>
      <c r="AC8" s="309">
        <v>1008</v>
      </c>
      <c r="AD8" s="309"/>
      <c r="AE8" s="176" t="s">
        <v>300</v>
      </c>
      <c r="AF8" s="176" t="s">
        <v>300</v>
      </c>
      <c r="AG8" s="309">
        <v>102</v>
      </c>
      <c r="AH8" s="309"/>
      <c r="AI8" s="176" t="s">
        <v>300</v>
      </c>
      <c r="AJ8" s="176" t="s">
        <v>300</v>
      </c>
      <c r="AK8" s="325" t="s">
        <v>300</v>
      </c>
      <c r="AL8" s="325"/>
      <c r="AM8" s="325"/>
      <c r="AN8" s="325" t="s">
        <v>300</v>
      </c>
      <c r="AO8" s="325"/>
      <c r="AP8" s="325"/>
    </row>
    <row r="9" spans="2:42" ht="10.5" customHeight="1">
      <c r="B9" s="14"/>
      <c r="C9" s="14"/>
      <c r="D9" s="14"/>
      <c r="E9" s="29"/>
      <c r="F9" s="29"/>
      <c r="G9" s="21"/>
      <c r="H9" s="22"/>
      <c r="I9" s="14"/>
      <c r="J9" s="50"/>
      <c r="K9" s="50"/>
      <c r="L9" s="50"/>
      <c r="M9" s="50"/>
      <c r="P9" s="174"/>
      <c r="Q9" s="175"/>
      <c r="R9" s="176"/>
      <c r="S9" s="176"/>
      <c r="T9" s="176"/>
      <c r="U9" s="176"/>
      <c r="V9" s="176"/>
      <c r="W9" s="176"/>
      <c r="X9" s="176"/>
      <c r="Y9" s="176"/>
      <c r="Z9" s="176"/>
      <c r="AA9" s="176"/>
      <c r="AB9" s="176"/>
      <c r="AC9" s="176"/>
      <c r="AD9" s="176"/>
      <c r="AE9" s="176"/>
      <c r="AF9" s="176"/>
      <c r="AG9" s="176"/>
      <c r="AH9" s="176"/>
      <c r="AI9" s="176"/>
      <c r="AJ9" s="176"/>
      <c r="AK9" s="176"/>
      <c r="AL9" s="176"/>
      <c r="AM9" s="176"/>
      <c r="AN9" s="176"/>
      <c r="AO9" s="176"/>
      <c r="AP9" s="131"/>
    </row>
    <row r="10" spans="2:43" s="32" customFormat="1" ht="24.75" customHeight="1">
      <c r="B10" s="17"/>
      <c r="C10" s="17"/>
      <c r="D10" s="17"/>
      <c r="E10" s="38"/>
      <c r="F10" s="38"/>
      <c r="G10" s="18" t="s">
        <v>219</v>
      </c>
      <c r="H10" s="19" t="s">
        <v>250</v>
      </c>
      <c r="I10" s="17"/>
      <c r="J10" s="38"/>
      <c r="K10" s="38"/>
      <c r="L10" s="38"/>
      <c r="M10" s="38"/>
      <c r="P10" s="314">
        <f>P12+P30</f>
        <v>3193</v>
      </c>
      <c r="Q10" s="315"/>
      <c r="R10" s="178">
        <f>R12+R30</f>
        <v>1458</v>
      </c>
      <c r="S10" s="178">
        <f>S12+S30</f>
        <v>1735</v>
      </c>
      <c r="T10" s="315">
        <f>T12+T30</f>
        <v>1036</v>
      </c>
      <c r="U10" s="315"/>
      <c r="V10" s="177" t="s">
        <v>300</v>
      </c>
      <c r="W10" s="177" t="s">
        <v>300</v>
      </c>
      <c r="X10" s="315">
        <f>X12+X30</f>
        <v>1019</v>
      </c>
      <c r="Y10" s="315"/>
      <c r="Z10" s="178" t="s">
        <v>300</v>
      </c>
      <c r="AA10" s="178" t="s">
        <v>300</v>
      </c>
      <c r="AB10" s="178"/>
      <c r="AC10" s="315">
        <f>AC12+AC30</f>
        <v>1050</v>
      </c>
      <c r="AD10" s="315"/>
      <c r="AE10" s="178" t="s">
        <v>300</v>
      </c>
      <c r="AF10" s="178" t="s">
        <v>300</v>
      </c>
      <c r="AG10" s="322">
        <v>88</v>
      </c>
      <c r="AH10" s="322"/>
      <c r="AI10" s="178" t="s">
        <v>300</v>
      </c>
      <c r="AJ10" s="178" t="s">
        <v>300</v>
      </c>
      <c r="AK10" s="326" t="s">
        <v>300</v>
      </c>
      <c r="AL10" s="326"/>
      <c r="AM10" s="326"/>
      <c r="AN10" s="326" t="s">
        <v>300</v>
      </c>
      <c r="AO10" s="326"/>
      <c r="AP10" s="326"/>
      <c r="AQ10" s="138"/>
    </row>
    <row r="11" spans="1:42" ht="24.75" customHeight="1">
      <c r="A11" s="32"/>
      <c r="B11" s="17"/>
      <c r="C11" s="17"/>
      <c r="D11" s="17"/>
      <c r="E11" s="17"/>
      <c r="F11" s="38"/>
      <c r="G11" s="38"/>
      <c r="H11" s="18"/>
      <c r="I11" s="19"/>
      <c r="J11" s="17"/>
      <c r="K11" s="38"/>
      <c r="L11" s="38"/>
      <c r="M11" s="38"/>
      <c r="P11" s="174"/>
      <c r="Q11" s="175"/>
      <c r="R11" s="176"/>
      <c r="S11" s="176"/>
      <c r="T11" s="176"/>
      <c r="U11" s="176"/>
      <c r="V11" s="176"/>
      <c r="W11" s="176"/>
      <c r="X11" s="176"/>
      <c r="Y11" s="176"/>
      <c r="Z11" s="176"/>
      <c r="AA11" s="176"/>
      <c r="AB11" s="176"/>
      <c r="AC11" s="176"/>
      <c r="AD11" s="176"/>
      <c r="AE11" s="176"/>
      <c r="AF11" s="176"/>
      <c r="AG11" s="176"/>
      <c r="AH11" s="176"/>
      <c r="AI11" s="176"/>
      <c r="AJ11" s="176"/>
      <c r="AK11" s="176"/>
      <c r="AL11" s="176"/>
      <c r="AM11" s="176"/>
      <c r="AN11" s="176"/>
      <c r="AO11" s="176"/>
      <c r="AP11" s="131"/>
    </row>
    <row r="12" spans="2:43" s="32" customFormat="1" ht="24.75" customHeight="1">
      <c r="B12" s="288" t="s">
        <v>280</v>
      </c>
      <c r="C12" s="288"/>
      <c r="D12" s="288"/>
      <c r="E12" s="288"/>
      <c r="F12" s="288"/>
      <c r="G12" s="288"/>
      <c r="H12" s="288"/>
      <c r="I12" s="288"/>
      <c r="J12" s="288"/>
      <c r="K12" s="288"/>
      <c r="L12" s="288"/>
      <c r="M12" s="17"/>
      <c r="P12" s="314">
        <f>SUM(P14:Q28)</f>
        <v>2310</v>
      </c>
      <c r="Q12" s="315"/>
      <c r="R12" s="178">
        <f>SUM(R14:R28)</f>
        <v>1093</v>
      </c>
      <c r="S12" s="178">
        <f>SUM(S14:S28)</f>
        <v>1217</v>
      </c>
      <c r="T12" s="322">
        <f>SUM(T14:U28)</f>
        <v>769</v>
      </c>
      <c r="U12" s="322"/>
      <c r="V12" s="178" t="s">
        <v>300</v>
      </c>
      <c r="W12" s="178" t="s">
        <v>300</v>
      </c>
      <c r="X12" s="322">
        <f>SUM(X14:Y28)</f>
        <v>754</v>
      </c>
      <c r="Y12" s="322"/>
      <c r="Z12" s="178" t="s">
        <v>300</v>
      </c>
      <c r="AA12" s="178" t="s">
        <v>300</v>
      </c>
      <c r="AB12" s="178"/>
      <c r="AC12" s="322">
        <f>SUM(AC14:AD28)</f>
        <v>776</v>
      </c>
      <c r="AD12" s="322"/>
      <c r="AE12" s="178" t="s">
        <v>300</v>
      </c>
      <c r="AF12" s="178" t="s">
        <v>300</v>
      </c>
      <c r="AG12" s="322">
        <f>SUM(AG14:AH28)</f>
        <v>11</v>
      </c>
      <c r="AH12" s="322"/>
      <c r="AI12" s="178" t="s">
        <v>300</v>
      </c>
      <c r="AJ12" s="178" t="s">
        <v>300</v>
      </c>
      <c r="AK12" s="326" t="s">
        <v>300</v>
      </c>
      <c r="AL12" s="326"/>
      <c r="AM12" s="326"/>
      <c r="AN12" s="326" t="s">
        <v>300</v>
      </c>
      <c r="AO12" s="326"/>
      <c r="AP12" s="326"/>
      <c r="AQ12" s="138"/>
    </row>
    <row r="13" spans="2:42" ht="12.75" customHeight="1">
      <c r="B13" s="37"/>
      <c r="C13" s="37"/>
      <c r="D13" s="37"/>
      <c r="E13" s="37"/>
      <c r="F13" s="37"/>
      <c r="G13" s="37"/>
      <c r="H13" s="37"/>
      <c r="I13" s="14"/>
      <c r="J13" s="14"/>
      <c r="K13" s="14"/>
      <c r="L13" s="14"/>
      <c r="M13" s="14"/>
      <c r="P13" s="174"/>
      <c r="Q13" s="175"/>
      <c r="R13" s="176"/>
      <c r="S13" s="176"/>
      <c r="T13" s="176"/>
      <c r="U13" s="176"/>
      <c r="V13" s="176"/>
      <c r="W13" s="176"/>
      <c r="X13" s="176"/>
      <c r="Y13" s="176"/>
      <c r="Z13" s="176"/>
      <c r="AA13" s="176"/>
      <c r="AB13" s="176"/>
      <c r="AC13" s="176"/>
      <c r="AD13" s="176"/>
      <c r="AE13" s="176"/>
      <c r="AF13" s="176"/>
      <c r="AG13" s="176"/>
      <c r="AH13" s="176"/>
      <c r="AI13" s="176"/>
      <c r="AJ13" s="176"/>
      <c r="AK13" s="176"/>
      <c r="AL13" s="176"/>
      <c r="AM13" s="176"/>
      <c r="AN13" s="176"/>
      <c r="AO13" s="176"/>
      <c r="AP13" s="131"/>
    </row>
    <row r="14" spans="3:42" ht="24.75" customHeight="1">
      <c r="C14" s="233" t="s">
        <v>281</v>
      </c>
      <c r="D14" s="233"/>
      <c r="E14" s="233"/>
      <c r="F14" s="233"/>
      <c r="G14" s="233"/>
      <c r="H14" s="233"/>
      <c r="I14" s="233"/>
      <c r="J14" s="233"/>
      <c r="K14" s="233"/>
      <c r="L14" s="233"/>
      <c r="M14" s="14"/>
      <c r="P14" s="312">
        <f>R14+S14</f>
        <v>712</v>
      </c>
      <c r="Q14" s="313"/>
      <c r="R14" s="176">
        <v>381</v>
      </c>
      <c r="S14" s="176">
        <v>331</v>
      </c>
      <c r="T14" s="309">
        <v>239</v>
      </c>
      <c r="U14" s="309"/>
      <c r="V14" s="176">
        <v>140</v>
      </c>
      <c r="W14" s="176">
        <v>99</v>
      </c>
      <c r="X14" s="309">
        <v>236</v>
      </c>
      <c r="Y14" s="309"/>
      <c r="Z14" s="176">
        <v>127</v>
      </c>
      <c r="AA14" s="176">
        <v>109</v>
      </c>
      <c r="AB14" s="176"/>
      <c r="AC14" s="309">
        <v>237</v>
      </c>
      <c r="AD14" s="309"/>
      <c r="AE14" s="176">
        <v>114</v>
      </c>
      <c r="AF14" s="176">
        <v>123</v>
      </c>
      <c r="AG14" s="309" t="s">
        <v>117</v>
      </c>
      <c r="AH14" s="309"/>
      <c r="AI14" s="176" t="s">
        <v>117</v>
      </c>
      <c r="AJ14" s="176" t="s">
        <v>117</v>
      </c>
      <c r="AK14" s="325">
        <v>54</v>
      </c>
      <c r="AL14" s="325"/>
      <c r="AM14" s="325"/>
      <c r="AN14" s="327">
        <v>13.2</v>
      </c>
      <c r="AO14" s="327"/>
      <c r="AP14" s="327"/>
    </row>
    <row r="15" spans="2:42" ht="12.75" customHeight="1">
      <c r="B15" s="37"/>
      <c r="C15" s="37"/>
      <c r="D15" s="37"/>
      <c r="E15" s="37"/>
      <c r="F15" s="37"/>
      <c r="G15" s="37"/>
      <c r="H15" s="37"/>
      <c r="I15" s="14"/>
      <c r="J15" s="14"/>
      <c r="K15" s="14"/>
      <c r="L15" s="14"/>
      <c r="M15" s="14"/>
      <c r="P15" s="174"/>
      <c r="Q15" s="175"/>
      <c r="R15" s="176"/>
      <c r="S15" s="176"/>
      <c r="T15" s="176"/>
      <c r="U15" s="176"/>
      <c r="V15" s="176"/>
      <c r="W15" s="176"/>
      <c r="X15" s="176"/>
      <c r="Y15" s="176"/>
      <c r="Z15" s="176"/>
      <c r="AA15" s="176"/>
      <c r="AB15" s="176"/>
      <c r="AC15" s="176"/>
      <c r="AD15" s="176"/>
      <c r="AE15" s="176"/>
      <c r="AF15" s="176"/>
      <c r="AG15" s="176"/>
      <c r="AH15" s="176"/>
      <c r="AI15" s="176"/>
      <c r="AJ15" s="176"/>
      <c r="AK15" s="176"/>
      <c r="AL15" s="176"/>
      <c r="AM15" s="176"/>
      <c r="AN15" s="179"/>
      <c r="AO15" s="179"/>
      <c r="AP15" s="180"/>
    </row>
    <row r="16" spans="3:42" ht="24.75" customHeight="1">
      <c r="C16" s="233" t="s">
        <v>282</v>
      </c>
      <c r="D16" s="233"/>
      <c r="E16" s="233"/>
      <c r="F16" s="233"/>
      <c r="G16" s="233"/>
      <c r="H16" s="233"/>
      <c r="I16" s="233"/>
      <c r="J16" s="233"/>
      <c r="K16" s="233"/>
      <c r="L16" s="233"/>
      <c r="M16" s="14"/>
      <c r="P16" s="312">
        <f>R16+S16</f>
        <v>45</v>
      </c>
      <c r="Q16" s="313"/>
      <c r="R16" s="176">
        <v>27</v>
      </c>
      <c r="S16" s="176">
        <v>18</v>
      </c>
      <c r="T16" s="309">
        <v>16</v>
      </c>
      <c r="U16" s="309"/>
      <c r="V16" s="176" t="s">
        <v>300</v>
      </c>
      <c r="W16" s="176" t="s">
        <v>300</v>
      </c>
      <c r="X16" s="309">
        <v>9</v>
      </c>
      <c r="Y16" s="309"/>
      <c r="Z16" s="176" t="s">
        <v>300</v>
      </c>
      <c r="AA16" s="176" t="s">
        <v>300</v>
      </c>
      <c r="AB16" s="176"/>
      <c r="AC16" s="309">
        <v>9</v>
      </c>
      <c r="AD16" s="309"/>
      <c r="AE16" s="176" t="s">
        <v>300</v>
      </c>
      <c r="AF16" s="176" t="s">
        <v>300</v>
      </c>
      <c r="AG16" s="309">
        <v>11</v>
      </c>
      <c r="AH16" s="309"/>
      <c r="AI16" s="176" t="s">
        <v>300</v>
      </c>
      <c r="AJ16" s="176" t="s">
        <v>300</v>
      </c>
      <c r="AK16" s="325">
        <v>11</v>
      </c>
      <c r="AL16" s="325"/>
      <c r="AM16" s="325"/>
      <c r="AN16" s="327">
        <v>4.1</v>
      </c>
      <c r="AO16" s="327"/>
      <c r="AP16" s="327"/>
    </row>
    <row r="17" spans="2:42" ht="13.5" customHeight="1"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P17" s="174"/>
      <c r="Q17" s="175"/>
      <c r="R17" s="176"/>
      <c r="S17" s="176"/>
      <c r="T17" s="176"/>
      <c r="U17" s="176"/>
      <c r="V17" s="176"/>
      <c r="W17" s="176"/>
      <c r="X17" s="176"/>
      <c r="Y17" s="176"/>
      <c r="Z17" s="176"/>
      <c r="AA17" s="176"/>
      <c r="AB17" s="176"/>
      <c r="AC17" s="176"/>
      <c r="AD17" s="176"/>
      <c r="AE17" s="176"/>
      <c r="AF17" s="176"/>
      <c r="AG17" s="176"/>
      <c r="AH17" s="176"/>
      <c r="AI17" s="176"/>
      <c r="AJ17" s="176"/>
      <c r="AK17" s="176"/>
      <c r="AL17" s="176"/>
      <c r="AM17" s="176"/>
      <c r="AN17" s="179"/>
      <c r="AO17" s="179"/>
      <c r="AP17" s="180"/>
    </row>
    <row r="18" spans="3:42" ht="24.75" customHeight="1">
      <c r="C18" s="233" t="s">
        <v>283</v>
      </c>
      <c r="D18" s="233"/>
      <c r="E18" s="233"/>
      <c r="F18" s="233"/>
      <c r="G18" s="233"/>
      <c r="H18" s="233"/>
      <c r="I18" s="233"/>
      <c r="J18" s="233"/>
      <c r="K18" s="233"/>
      <c r="L18" s="233"/>
      <c r="M18" s="14"/>
      <c r="P18" s="312">
        <f>R18+S18</f>
        <v>475</v>
      </c>
      <c r="Q18" s="313"/>
      <c r="R18" s="176">
        <v>204</v>
      </c>
      <c r="S18" s="176">
        <v>271</v>
      </c>
      <c r="T18" s="309">
        <v>160</v>
      </c>
      <c r="U18" s="309"/>
      <c r="V18" s="176">
        <v>71</v>
      </c>
      <c r="W18" s="176">
        <v>89</v>
      </c>
      <c r="X18" s="309">
        <v>160</v>
      </c>
      <c r="Y18" s="309"/>
      <c r="Z18" s="176">
        <v>59</v>
      </c>
      <c r="AA18" s="176">
        <v>101</v>
      </c>
      <c r="AB18" s="176"/>
      <c r="AC18" s="309">
        <v>155</v>
      </c>
      <c r="AD18" s="309"/>
      <c r="AE18" s="176">
        <v>74</v>
      </c>
      <c r="AF18" s="176">
        <v>81</v>
      </c>
      <c r="AG18" s="309" t="s">
        <v>117</v>
      </c>
      <c r="AH18" s="309"/>
      <c r="AI18" s="176" t="s">
        <v>117</v>
      </c>
      <c r="AJ18" s="176" t="s">
        <v>117</v>
      </c>
      <c r="AK18" s="325">
        <v>41</v>
      </c>
      <c r="AL18" s="325"/>
      <c r="AM18" s="325"/>
      <c r="AN18" s="327">
        <v>11.6</v>
      </c>
      <c r="AO18" s="327"/>
      <c r="AP18" s="327"/>
    </row>
    <row r="19" spans="2:42" ht="11.25" customHeight="1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P19" s="174"/>
      <c r="Q19" s="175"/>
      <c r="R19" s="176"/>
      <c r="S19" s="176"/>
      <c r="T19" s="176"/>
      <c r="U19" s="176"/>
      <c r="V19" s="176"/>
      <c r="W19" s="176"/>
      <c r="X19" s="176"/>
      <c r="Y19" s="176"/>
      <c r="Z19" s="176"/>
      <c r="AA19" s="176"/>
      <c r="AB19" s="176"/>
      <c r="AC19" s="176"/>
      <c r="AD19" s="176"/>
      <c r="AE19" s="176"/>
      <c r="AF19" s="176"/>
      <c r="AG19" s="176"/>
      <c r="AH19" s="176"/>
      <c r="AI19" s="176"/>
      <c r="AJ19" s="176"/>
      <c r="AK19" s="176"/>
      <c r="AL19" s="176"/>
      <c r="AM19" s="176"/>
      <c r="AN19" s="179"/>
      <c r="AO19" s="179"/>
      <c r="AP19" s="180"/>
    </row>
    <row r="20" spans="3:42" ht="24.75" customHeight="1">
      <c r="C20" s="233" t="s">
        <v>284</v>
      </c>
      <c r="D20" s="233"/>
      <c r="E20" s="233"/>
      <c r="F20" s="233"/>
      <c r="G20" s="233"/>
      <c r="H20" s="233"/>
      <c r="I20" s="233"/>
      <c r="J20" s="233"/>
      <c r="K20" s="233"/>
      <c r="L20" s="233"/>
      <c r="M20" s="14"/>
      <c r="P20" s="312">
        <f>R20+S20</f>
        <v>458</v>
      </c>
      <c r="Q20" s="313"/>
      <c r="R20" s="176">
        <v>216</v>
      </c>
      <c r="S20" s="176">
        <v>242</v>
      </c>
      <c r="T20" s="309">
        <v>155</v>
      </c>
      <c r="U20" s="309"/>
      <c r="V20" s="176">
        <v>68</v>
      </c>
      <c r="W20" s="176">
        <v>87</v>
      </c>
      <c r="X20" s="309">
        <v>149</v>
      </c>
      <c r="Y20" s="309"/>
      <c r="Z20" s="176">
        <v>80</v>
      </c>
      <c r="AA20" s="176">
        <v>69</v>
      </c>
      <c r="AB20" s="176"/>
      <c r="AC20" s="309">
        <v>154</v>
      </c>
      <c r="AD20" s="309"/>
      <c r="AE20" s="176">
        <v>68</v>
      </c>
      <c r="AF20" s="176">
        <v>86</v>
      </c>
      <c r="AG20" s="309" t="s">
        <v>117</v>
      </c>
      <c r="AH20" s="309"/>
      <c r="AI20" s="176" t="s">
        <v>117</v>
      </c>
      <c r="AJ20" s="176" t="s">
        <v>117</v>
      </c>
      <c r="AK20" s="325">
        <v>36</v>
      </c>
      <c r="AL20" s="325"/>
      <c r="AM20" s="325"/>
      <c r="AN20" s="327">
        <v>12.7</v>
      </c>
      <c r="AO20" s="327"/>
      <c r="AP20" s="327"/>
    </row>
    <row r="21" spans="3:42" ht="11.25" customHeight="1"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4"/>
      <c r="P21" s="174"/>
      <c r="Q21" s="175"/>
      <c r="R21" s="176"/>
      <c r="S21" s="176"/>
      <c r="T21" s="176"/>
      <c r="U21" s="176"/>
      <c r="V21" s="176"/>
      <c r="W21" s="176"/>
      <c r="X21" s="176"/>
      <c r="Y21" s="176"/>
      <c r="Z21" s="176"/>
      <c r="AA21" s="176"/>
      <c r="AB21" s="176"/>
      <c r="AC21" s="176"/>
      <c r="AD21" s="176"/>
      <c r="AE21" s="176"/>
      <c r="AF21" s="176"/>
      <c r="AG21" s="176"/>
      <c r="AH21" s="176"/>
      <c r="AI21" s="176"/>
      <c r="AJ21" s="176"/>
      <c r="AK21" s="176"/>
      <c r="AL21" s="176"/>
      <c r="AM21" s="176"/>
      <c r="AN21" s="179"/>
      <c r="AO21" s="179"/>
      <c r="AP21" s="180"/>
    </row>
    <row r="22" spans="2:42" ht="24.75" customHeight="1">
      <c r="B22" s="14"/>
      <c r="C22" s="233" t="s">
        <v>285</v>
      </c>
      <c r="D22" s="233"/>
      <c r="E22" s="233"/>
      <c r="F22" s="233"/>
      <c r="G22" s="233"/>
      <c r="H22" s="233"/>
      <c r="I22" s="233"/>
      <c r="J22" s="233"/>
      <c r="K22" s="233"/>
      <c r="L22" s="233"/>
      <c r="M22" s="13"/>
      <c r="P22" s="312">
        <f>R22+S22</f>
        <v>20</v>
      </c>
      <c r="Q22" s="313"/>
      <c r="R22" s="176">
        <v>10</v>
      </c>
      <c r="S22" s="176">
        <v>10</v>
      </c>
      <c r="T22" s="309">
        <v>4</v>
      </c>
      <c r="U22" s="309"/>
      <c r="V22" s="176" t="s">
        <v>300</v>
      </c>
      <c r="W22" s="176" t="s">
        <v>300</v>
      </c>
      <c r="X22" s="309">
        <v>7</v>
      </c>
      <c r="Y22" s="309"/>
      <c r="Z22" s="176" t="s">
        <v>300</v>
      </c>
      <c r="AA22" s="176" t="s">
        <v>300</v>
      </c>
      <c r="AB22" s="176"/>
      <c r="AC22" s="309">
        <v>9</v>
      </c>
      <c r="AD22" s="309"/>
      <c r="AE22" s="176" t="s">
        <v>300</v>
      </c>
      <c r="AF22" s="176" t="s">
        <v>300</v>
      </c>
      <c r="AG22" s="309" t="s">
        <v>117</v>
      </c>
      <c r="AH22" s="309"/>
      <c r="AI22" s="176" t="s">
        <v>117</v>
      </c>
      <c r="AJ22" s="176" t="s">
        <v>117</v>
      </c>
      <c r="AK22" s="325" t="s">
        <v>300</v>
      </c>
      <c r="AL22" s="325"/>
      <c r="AM22" s="325"/>
      <c r="AN22" s="325" t="s">
        <v>300</v>
      </c>
      <c r="AO22" s="325"/>
      <c r="AP22" s="325"/>
    </row>
    <row r="23" spans="3:42" ht="10.5" customHeight="1">
      <c r="C23" s="37"/>
      <c r="D23" s="37"/>
      <c r="E23" s="37"/>
      <c r="F23" s="37"/>
      <c r="G23" s="37"/>
      <c r="H23" s="37"/>
      <c r="I23" s="14"/>
      <c r="J23" s="14"/>
      <c r="K23" s="14"/>
      <c r="L23" s="14"/>
      <c r="P23" s="174"/>
      <c r="Q23" s="175"/>
      <c r="R23" s="176"/>
      <c r="S23" s="176"/>
      <c r="T23" s="176"/>
      <c r="U23" s="176"/>
      <c r="V23" s="176"/>
      <c r="W23" s="176"/>
      <c r="X23" s="176"/>
      <c r="Y23" s="176"/>
      <c r="Z23" s="176"/>
      <c r="AA23" s="176"/>
      <c r="AB23" s="176"/>
      <c r="AC23" s="176"/>
      <c r="AD23" s="176"/>
      <c r="AE23" s="176"/>
      <c r="AF23" s="176"/>
      <c r="AG23" s="176"/>
      <c r="AH23" s="176"/>
      <c r="AI23" s="176"/>
      <c r="AJ23" s="176"/>
      <c r="AK23" s="176"/>
      <c r="AL23" s="176"/>
      <c r="AM23" s="176"/>
      <c r="AN23" s="179"/>
      <c r="AO23" s="179"/>
      <c r="AP23" s="180"/>
    </row>
    <row r="24" spans="3:42" ht="24.75" customHeight="1">
      <c r="C24" s="233" t="s">
        <v>286</v>
      </c>
      <c r="D24" s="233"/>
      <c r="E24" s="233"/>
      <c r="F24" s="233"/>
      <c r="G24" s="233"/>
      <c r="H24" s="233"/>
      <c r="I24" s="233"/>
      <c r="J24" s="233"/>
      <c r="K24" s="233"/>
      <c r="L24" s="233"/>
      <c r="P24" s="312">
        <f>R24+S24</f>
        <v>29</v>
      </c>
      <c r="Q24" s="313"/>
      <c r="R24" s="176">
        <v>17</v>
      </c>
      <c r="S24" s="176">
        <v>12</v>
      </c>
      <c r="T24" s="309">
        <v>11</v>
      </c>
      <c r="U24" s="309"/>
      <c r="V24" s="176" t="s">
        <v>300</v>
      </c>
      <c r="W24" s="176" t="s">
        <v>300</v>
      </c>
      <c r="X24" s="309">
        <v>8</v>
      </c>
      <c r="Y24" s="309"/>
      <c r="Z24" s="176" t="s">
        <v>300</v>
      </c>
      <c r="AA24" s="176" t="s">
        <v>300</v>
      </c>
      <c r="AB24" s="176"/>
      <c r="AC24" s="309">
        <v>10</v>
      </c>
      <c r="AD24" s="309"/>
      <c r="AE24" s="176" t="s">
        <v>300</v>
      </c>
      <c r="AF24" s="176" t="s">
        <v>300</v>
      </c>
      <c r="AG24" s="309" t="s">
        <v>117</v>
      </c>
      <c r="AH24" s="309"/>
      <c r="AI24" s="176" t="s">
        <v>117</v>
      </c>
      <c r="AJ24" s="176" t="s">
        <v>117</v>
      </c>
      <c r="AK24" s="325" t="s">
        <v>300</v>
      </c>
      <c r="AL24" s="325"/>
      <c r="AM24" s="325"/>
      <c r="AN24" s="325" t="s">
        <v>300</v>
      </c>
      <c r="AO24" s="325"/>
      <c r="AP24" s="325"/>
    </row>
    <row r="25" spans="3:42" ht="10.5" customHeight="1">
      <c r="C25" s="14"/>
      <c r="D25" s="14"/>
      <c r="E25" s="14"/>
      <c r="F25" s="14"/>
      <c r="G25" s="14"/>
      <c r="H25" s="14"/>
      <c r="I25" s="14"/>
      <c r="J25" s="14"/>
      <c r="K25" s="14"/>
      <c r="L25" s="14"/>
      <c r="P25" s="174"/>
      <c r="Q25" s="175"/>
      <c r="R25" s="176"/>
      <c r="S25" s="176"/>
      <c r="T25" s="176"/>
      <c r="U25" s="176"/>
      <c r="V25" s="176"/>
      <c r="W25" s="176"/>
      <c r="X25" s="176"/>
      <c r="Y25" s="176"/>
      <c r="Z25" s="176"/>
      <c r="AA25" s="176"/>
      <c r="AB25" s="176"/>
      <c r="AC25" s="176"/>
      <c r="AD25" s="176"/>
      <c r="AE25" s="176"/>
      <c r="AF25" s="176"/>
      <c r="AG25" s="176"/>
      <c r="AH25" s="176"/>
      <c r="AI25" s="176"/>
      <c r="AJ25" s="176"/>
      <c r="AK25" s="176"/>
      <c r="AL25" s="176"/>
      <c r="AM25" s="176"/>
      <c r="AN25" s="179"/>
      <c r="AO25" s="179"/>
      <c r="AP25" s="180"/>
    </row>
    <row r="26" spans="3:42" ht="24.75" customHeight="1">
      <c r="C26" s="233" t="s">
        <v>287</v>
      </c>
      <c r="D26" s="233"/>
      <c r="E26" s="233"/>
      <c r="F26" s="233"/>
      <c r="G26" s="233"/>
      <c r="H26" s="233"/>
      <c r="I26" s="233"/>
      <c r="J26" s="233"/>
      <c r="K26" s="233"/>
      <c r="L26" s="233"/>
      <c r="P26" s="312">
        <f>R26+S26</f>
        <v>66</v>
      </c>
      <c r="Q26" s="313"/>
      <c r="R26" s="176">
        <v>40</v>
      </c>
      <c r="S26" s="176">
        <v>26</v>
      </c>
      <c r="T26" s="309">
        <v>24</v>
      </c>
      <c r="U26" s="309"/>
      <c r="V26" s="176" t="s">
        <v>300</v>
      </c>
      <c r="W26" s="176" t="s">
        <v>300</v>
      </c>
      <c r="X26" s="309">
        <v>24</v>
      </c>
      <c r="Y26" s="309"/>
      <c r="Z26" s="176" t="s">
        <v>300</v>
      </c>
      <c r="AA26" s="176" t="s">
        <v>300</v>
      </c>
      <c r="AB26" s="176"/>
      <c r="AC26" s="309">
        <v>18</v>
      </c>
      <c r="AD26" s="309"/>
      <c r="AE26" s="176" t="s">
        <v>300</v>
      </c>
      <c r="AF26" s="176" t="s">
        <v>300</v>
      </c>
      <c r="AG26" s="309" t="s">
        <v>117</v>
      </c>
      <c r="AH26" s="309"/>
      <c r="AI26" s="176" t="s">
        <v>117</v>
      </c>
      <c r="AJ26" s="176" t="s">
        <v>117</v>
      </c>
      <c r="AK26" s="325" t="s">
        <v>300</v>
      </c>
      <c r="AL26" s="325"/>
      <c r="AM26" s="325"/>
      <c r="AN26" s="325" t="s">
        <v>300</v>
      </c>
      <c r="AO26" s="325"/>
      <c r="AP26" s="325"/>
    </row>
    <row r="27" spans="3:42" ht="10.5" customHeight="1">
      <c r="C27" s="14"/>
      <c r="D27" s="14"/>
      <c r="E27" s="14"/>
      <c r="F27" s="14"/>
      <c r="G27" s="14"/>
      <c r="H27" s="14"/>
      <c r="I27" s="14"/>
      <c r="J27" s="14"/>
      <c r="K27" s="14"/>
      <c r="L27" s="14"/>
      <c r="P27" s="174"/>
      <c r="Q27" s="175"/>
      <c r="R27" s="176"/>
      <c r="S27" s="176"/>
      <c r="T27" s="176"/>
      <c r="U27" s="176"/>
      <c r="V27" s="176"/>
      <c r="W27" s="176"/>
      <c r="X27" s="176"/>
      <c r="Y27" s="176"/>
      <c r="Z27" s="176"/>
      <c r="AA27" s="176"/>
      <c r="AB27" s="176"/>
      <c r="AC27" s="176"/>
      <c r="AD27" s="176"/>
      <c r="AE27" s="176"/>
      <c r="AF27" s="176"/>
      <c r="AG27" s="176"/>
      <c r="AH27" s="176"/>
      <c r="AI27" s="176"/>
      <c r="AJ27" s="176"/>
      <c r="AK27" s="176"/>
      <c r="AL27" s="176"/>
      <c r="AM27" s="176"/>
      <c r="AN27" s="179"/>
      <c r="AO27" s="179"/>
      <c r="AP27" s="180"/>
    </row>
    <row r="28" spans="3:42" ht="24.75" customHeight="1">
      <c r="C28" s="233" t="s">
        <v>288</v>
      </c>
      <c r="D28" s="233"/>
      <c r="E28" s="233"/>
      <c r="F28" s="233"/>
      <c r="G28" s="233"/>
      <c r="H28" s="233"/>
      <c r="I28" s="233"/>
      <c r="J28" s="233"/>
      <c r="K28" s="233"/>
      <c r="L28" s="233"/>
      <c r="P28" s="312">
        <f>R28+S28</f>
        <v>505</v>
      </c>
      <c r="Q28" s="313"/>
      <c r="R28" s="176">
        <v>198</v>
      </c>
      <c r="S28" s="176">
        <v>307</v>
      </c>
      <c r="T28" s="309">
        <v>160</v>
      </c>
      <c r="U28" s="309"/>
      <c r="V28" s="176">
        <v>68</v>
      </c>
      <c r="W28" s="176">
        <v>92</v>
      </c>
      <c r="X28" s="309">
        <v>161</v>
      </c>
      <c r="Y28" s="309"/>
      <c r="Z28" s="176">
        <v>56</v>
      </c>
      <c r="AA28" s="176">
        <v>105</v>
      </c>
      <c r="AB28" s="176"/>
      <c r="AC28" s="309">
        <v>184</v>
      </c>
      <c r="AD28" s="309"/>
      <c r="AE28" s="176">
        <v>74</v>
      </c>
      <c r="AF28" s="176">
        <v>110</v>
      </c>
      <c r="AG28" s="309" t="s">
        <v>117</v>
      </c>
      <c r="AH28" s="309"/>
      <c r="AI28" s="176" t="s">
        <v>117</v>
      </c>
      <c r="AJ28" s="176" t="s">
        <v>117</v>
      </c>
      <c r="AK28" s="325">
        <v>41</v>
      </c>
      <c r="AL28" s="325"/>
      <c r="AM28" s="325"/>
      <c r="AN28" s="328">
        <v>12.3</v>
      </c>
      <c r="AO28" s="328"/>
      <c r="AP28" s="328"/>
    </row>
    <row r="29" spans="3:42" ht="24.75" customHeight="1">
      <c r="C29" s="13"/>
      <c r="D29" s="13"/>
      <c r="E29" s="13"/>
      <c r="F29" s="13"/>
      <c r="G29" s="13"/>
      <c r="H29" s="13"/>
      <c r="I29" s="13"/>
      <c r="J29" s="13"/>
      <c r="K29" s="13"/>
      <c r="L29" s="13"/>
      <c r="P29" s="174"/>
      <c r="Q29" s="175"/>
      <c r="R29" s="176"/>
      <c r="S29" s="176"/>
      <c r="T29" s="176"/>
      <c r="U29" s="176"/>
      <c r="V29" s="176"/>
      <c r="W29" s="176"/>
      <c r="X29" s="176"/>
      <c r="Y29" s="176"/>
      <c r="Z29" s="176"/>
      <c r="AA29" s="176"/>
      <c r="AB29" s="176"/>
      <c r="AC29" s="176"/>
      <c r="AD29" s="176"/>
      <c r="AE29" s="176"/>
      <c r="AF29" s="176"/>
      <c r="AG29" s="176"/>
      <c r="AH29" s="176"/>
      <c r="AI29" s="176"/>
      <c r="AJ29" s="176"/>
      <c r="AK29" s="176"/>
      <c r="AL29" s="176"/>
      <c r="AM29" s="176"/>
      <c r="AN29" s="176"/>
      <c r="AO29" s="176"/>
      <c r="AP29" s="131"/>
    </row>
    <row r="30" spans="2:43" s="32" customFormat="1" ht="24.75" customHeight="1">
      <c r="B30" s="323" t="s">
        <v>289</v>
      </c>
      <c r="C30" s="324"/>
      <c r="D30" s="324"/>
      <c r="E30" s="324"/>
      <c r="F30" s="324"/>
      <c r="G30" s="324"/>
      <c r="H30" s="324"/>
      <c r="I30" s="324"/>
      <c r="J30" s="324"/>
      <c r="K30" s="324"/>
      <c r="L30" s="324"/>
      <c r="P30" s="314">
        <f>P32+P34</f>
        <v>883</v>
      </c>
      <c r="Q30" s="315"/>
      <c r="R30" s="177">
        <f>R32+R34</f>
        <v>365</v>
      </c>
      <c r="S30" s="177">
        <f>S32+S34</f>
        <v>518</v>
      </c>
      <c r="T30" s="315">
        <f>T32+T34</f>
        <v>267</v>
      </c>
      <c r="U30" s="315"/>
      <c r="V30" s="177">
        <f>V32+V34</f>
        <v>124</v>
      </c>
      <c r="W30" s="177">
        <f>W32+W34</f>
        <v>143</v>
      </c>
      <c r="X30" s="315">
        <f>X32+X34</f>
        <v>265</v>
      </c>
      <c r="Y30" s="315"/>
      <c r="Z30" s="177">
        <f>Z32+Z34</f>
        <v>114</v>
      </c>
      <c r="AA30" s="177">
        <f>AA32+AA34</f>
        <v>151</v>
      </c>
      <c r="AB30" s="177"/>
      <c r="AC30" s="315">
        <f>AC32+AC34</f>
        <v>274</v>
      </c>
      <c r="AD30" s="315"/>
      <c r="AE30" s="177">
        <f>AE32+AE34</f>
        <v>118</v>
      </c>
      <c r="AF30" s="177">
        <f>AF32+AF34</f>
        <v>156</v>
      </c>
      <c r="AG30" s="315">
        <f>AG32+AG34</f>
        <v>77</v>
      </c>
      <c r="AH30" s="315"/>
      <c r="AI30" s="177">
        <f>AI32+AI34</f>
        <v>9</v>
      </c>
      <c r="AJ30" s="177">
        <f>AJ32+AJ34</f>
        <v>68</v>
      </c>
      <c r="AK30" s="326">
        <v>139</v>
      </c>
      <c r="AL30" s="326"/>
      <c r="AM30" s="326"/>
      <c r="AN30" s="329">
        <v>6.4</v>
      </c>
      <c r="AO30" s="329"/>
      <c r="AP30" s="329"/>
      <c r="AQ30" s="138"/>
    </row>
    <row r="31" spans="3:42" ht="12.75" customHeight="1">
      <c r="C31" s="37"/>
      <c r="D31" s="37"/>
      <c r="E31" s="37"/>
      <c r="F31" s="37"/>
      <c r="G31" s="37"/>
      <c r="H31" s="37"/>
      <c r="I31" s="14"/>
      <c r="J31" s="14"/>
      <c r="K31" s="14"/>
      <c r="L31" s="14"/>
      <c r="P31" s="174"/>
      <c r="Q31" s="175"/>
      <c r="R31" s="176"/>
      <c r="S31" s="176"/>
      <c r="T31" s="176"/>
      <c r="U31" s="176"/>
      <c r="V31" s="176"/>
      <c r="W31" s="176"/>
      <c r="X31" s="176"/>
      <c r="Y31" s="176"/>
      <c r="Z31" s="176"/>
      <c r="AA31" s="176"/>
      <c r="AB31" s="176"/>
      <c r="AC31" s="176"/>
      <c r="AD31" s="176"/>
      <c r="AE31" s="176"/>
      <c r="AF31" s="176"/>
      <c r="AG31" s="176"/>
      <c r="AH31" s="176"/>
      <c r="AI31" s="176"/>
      <c r="AJ31" s="176"/>
      <c r="AK31" s="176"/>
      <c r="AL31" s="176"/>
      <c r="AM31" s="176"/>
      <c r="AN31" s="176"/>
      <c r="AO31" s="176"/>
      <c r="AP31" s="131"/>
    </row>
    <row r="32" spans="3:42" ht="24.75" customHeight="1">
      <c r="C32" s="233" t="s">
        <v>290</v>
      </c>
      <c r="D32" s="233"/>
      <c r="E32" s="233"/>
      <c r="F32" s="233"/>
      <c r="G32" s="233"/>
      <c r="H32" s="233"/>
      <c r="I32" s="233"/>
      <c r="J32" s="233"/>
      <c r="K32" s="233"/>
      <c r="L32" s="233"/>
      <c r="P32" s="312">
        <f>R32+S32</f>
        <v>373</v>
      </c>
      <c r="Q32" s="313"/>
      <c r="R32" s="176">
        <f>V32+Z32+AE32+AI32</f>
        <v>133</v>
      </c>
      <c r="S32" s="176">
        <f>W32+AA32+AF32+AJ32</f>
        <v>240</v>
      </c>
      <c r="T32" s="309">
        <f>V32+W32</f>
        <v>118</v>
      </c>
      <c r="U32" s="309"/>
      <c r="V32" s="176">
        <v>51</v>
      </c>
      <c r="W32" s="176">
        <v>67</v>
      </c>
      <c r="X32" s="309">
        <f>Z32+AA32</f>
        <v>112</v>
      </c>
      <c r="Y32" s="309"/>
      <c r="Z32" s="176">
        <v>43</v>
      </c>
      <c r="AA32" s="176">
        <v>69</v>
      </c>
      <c r="AB32" s="176"/>
      <c r="AC32" s="309">
        <f>AE32+AF32</f>
        <v>113</v>
      </c>
      <c r="AD32" s="309"/>
      <c r="AE32" s="176">
        <v>36</v>
      </c>
      <c r="AF32" s="176">
        <v>77</v>
      </c>
      <c r="AG32" s="309">
        <f>AI32+AJ32</f>
        <v>30</v>
      </c>
      <c r="AH32" s="309"/>
      <c r="AI32" s="176">
        <v>3</v>
      </c>
      <c r="AJ32" s="176">
        <v>27</v>
      </c>
      <c r="AK32" s="325">
        <v>64</v>
      </c>
      <c r="AL32" s="325"/>
      <c r="AM32" s="325"/>
      <c r="AN32" s="328">
        <v>5.8</v>
      </c>
      <c r="AO32" s="328"/>
      <c r="AP32" s="328"/>
    </row>
    <row r="33" spans="3:42" ht="10.5" customHeight="1">
      <c r="C33" s="14"/>
      <c r="D33" s="14"/>
      <c r="E33" s="14"/>
      <c r="F33" s="14"/>
      <c r="G33" s="14"/>
      <c r="H33" s="14"/>
      <c r="I33" s="14"/>
      <c r="J33" s="14"/>
      <c r="K33" s="14"/>
      <c r="L33" s="14"/>
      <c r="P33" s="181"/>
      <c r="Q33" s="133"/>
      <c r="R33" s="131"/>
      <c r="S33" s="131"/>
      <c r="T33" s="131"/>
      <c r="U33" s="131"/>
      <c r="V33" s="131"/>
      <c r="W33" s="131"/>
      <c r="X33" s="131"/>
      <c r="Y33" s="131"/>
      <c r="Z33" s="131"/>
      <c r="AA33" s="131"/>
      <c r="AB33" s="131"/>
      <c r="AC33" s="131"/>
      <c r="AD33" s="131"/>
      <c r="AE33" s="131"/>
      <c r="AF33" s="131"/>
      <c r="AG33" s="131"/>
      <c r="AH33" s="131"/>
      <c r="AI33" s="131"/>
      <c r="AJ33" s="131"/>
      <c r="AK33" s="131"/>
      <c r="AL33" s="131"/>
      <c r="AM33" s="131"/>
      <c r="AN33" s="131"/>
      <c r="AO33" s="131"/>
      <c r="AP33" s="131"/>
    </row>
    <row r="34" spans="3:42" ht="24.75" customHeight="1">
      <c r="C34" s="233" t="s">
        <v>291</v>
      </c>
      <c r="D34" s="233"/>
      <c r="E34" s="233"/>
      <c r="F34" s="233"/>
      <c r="G34" s="233"/>
      <c r="H34" s="233"/>
      <c r="I34" s="233"/>
      <c r="J34" s="233"/>
      <c r="K34" s="233"/>
      <c r="L34" s="233"/>
      <c r="P34" s="312">
        <f>R34+S34</f>
        <v>510</v>
      </c>
      <c r="Q34" s="313"/>
      <c r="R34" s="176">
        <f>V34+Z34+AE34+AI34</f>
        <v>232</v>
      </c>
      <c r="S34" s="176">
        <f>W34+AA34+AF34+AJ34</f>
        <v>278</v>
      </c>
      <c r="T34" s="309">
        <f>V34+W34</f>
        <v>149</v>
      </c>
      <c r="U34" s="309"/>
      <c r="V34" s="176">
        <v>73</v>
      </c>
      <c r="W34" s="176">
        <v>76</v>
      </c>
      <c r="X34" s="309">
        <f>Z34+AA34</f>
        <v>153</v>
      </c>
      <c r="Y34" s="309"/>
      <c r="Z34" s="176">
        <v>71</v>
      </c>
      <c r="AA34" s="176">
        <v>82</v>
      </c>
      <c r="AB34" s="176"/>
      <c r="AC34" s="309">
        <f>AE34+AF34</f>
        <v>161</v>
      </c>
      <c r="AD34" s="309"/>
      <c r="AE34" s="176">
        <v>82</v>
      </c>
      <c r="AF34" s="176">
        <v>79</v>
      </c>
      <c r="AG34" s="309">
        <f>AI34+AJ34</f>
        <v>47</v>
      </c>
      <c r="AH34" s="309"/>
      <c r="AI34" s="176">
        <v>6</v>
      </c>
      <c r="AJ34" s="176">
        <v>41</v>
      </c>
      <c r="AK34" s="325">
        <v>75</v>
      </c>
      <c r="AL34" s="325"/>
      <c r="AM34" s="325"/>
      <c r="AN34" s="328">
        <v>6.8</v>
      </c>
      <c r="AO34" s="328"/>
      <c r="AP34" s="328"/>
    </row>
    <row r="35" spans="1:42" ht="13.5" customHeight="1" thickBot="1">
      <c r="A35" s="48"/>
      <c r="B35" s="48"/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53"/>
      <c r="P35" s="182"/>
      <c r="Q35" s="182"/>
      <c r="R35" s="182"/>
      <c r="S35" s="182"/>
      <c r="T35" s="182"/>
      <c r="U35" s="182"/>
      <c r="V35" s="182"/>
      <c r="W35" s="182"/>
      <c r="X35" s="182"/>
      <c r="Y35" s="182"/>
      <c r="Z35" s="182"/>
      <c r="AA35" s="182"/>
      <c r="AB35" s="182"/>
      <c r="AC35" s="182"/>
      <c r="AD35" s="182"/>
      <c r="AE35" s="182"/>
      <c r="AF35" s="182"/>
      <c r="AG35" s="182"/>
      <c r="AH35" s="182"/>
      <c r="AI35" s="182"/>
      <c r="AJ35" s="182"/>
      <c r="AK35" s="182"/>
      <c r="AL35" s="182"/>
      <c r="AM35" s="182"/>
      <c r="AN35" s="182"/>
      <c r="AO35" s="182"/>
      <c r="AP35" s="182"/>
    </row>
    <row r="36" spans="1:42" ht="13.5" customHeight="1">
      <c r="A36" s="137" t="s">
        <v>299</v>
      </c>
      <c r="B36" s="14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4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 t="s">
        <v>174</v>
      </c>
    </row>
    <row r="37" spans="1:42" ht="17.25" customHeight="1">
      <c r="A37" s="137" t="s">
        <v>296</v>
      </c>
      <c r="C37" s="14"/>
      <c r="D37" s="14"/>
      <c r="E37" s="14"/>
      <c r="F37" s="14"/>
      <c r="G37" s="14"/>
      <c r="H37" s="14"/>
      <c r="I37" s="14"/>
      <c r="J37" s="14"/>
      <c r="K37" s="14"/>
      <c r="L37" s="14"/>
      <c r="AP37" s="31" t="s">
        <v>298</v>
      </c>
    </row>
    <row r="38" spans="3:12" ht="17.25" customHeight="1">
      <c r="C38" s="14"/>
      <c r="D38" s="14"/>
      <c r="E38" s="14"/>
      <c r="F38" s="14"/>
      <c r="G38" s="14"/>
      <c r="H38" s="14"/>
      <c r="I38" s="14"/>
      <c r="J38" s="14"/>
      <c r="K38" s="14"/>
      <c r="L38" s="14"/>
    </row>
    <row r="39" spans="1:43" ht="24.75" customHeight="1">
      <c r="A39" s="292" t="s">
        <v>320</v>
      </c>
      <c r="B39" s="292"/>
      <c r="C39" s="292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35"/>
      <c r="Z39" s="235"/>
      <c r="AA39" s="235"/>
      <c r="AB39" s="135"/>
      <c r="AC39" s="293" t="s">
        <v>292</v>
      </c>
      <c r="AD39" s="293"/>
      <c r="AE39" s="293"/>
      <c r="AF39" s="293"/>
      <c r="AG39" s="293"/>
      <c r="AH39" s="293"/>
      <c r="AI39" s="293"/>
      <c r="AJ39" s="293"/>
      <c r="AK39" s="293"/>
      <c r="AL39" s="293"/>
      <c r="AM39" s="293"/>
      <c r="AN39" s="293"/>
      <c r="AO39" s="293"/>
      <c r="AP39" s="293"/>
      <c r="AQ39" s="293"/>
    </row>
    <row r="40" spans="42:43" ht="15" thickBot="1">
      <c r="AP40" s="90"/>
      <c r="AQ40" s="89" t="s">
        <v>22</v>
      </c>
    </row>
    <row r="41" spans="1:43" ht="18" customHeight="1">
      <c r="A41" s="264" t="s">
        <v>76</v>
      </c>
      <c r="B41" s="264"/>
      <c r="C41" s="264"/>
      <c r="D41" s="264"/>
      <c r="E41" s="264"/>
      <c r="F41" s="264"/>
      <c r="G41" s="264"/>
      <c r="H41" s="264"/>
      <c r="I41" s="264"/>
      <c r="J41" s="264"/>
      <c r="K41" s="264"/>
      <c r="L41" s="264"/>
      <c r="M41" s="264"/>
      <c r="N41" s="264"/>
      <c r="O41" s="265"/>
      <c r="P41" s="237" t="s">
        <v>271</v>
      </c>
      <c r="Q41" s="238"/>
      <c r="R41" s="291"/>
      <c r="S41" s="237" t="s">
        <v>108</v>
      </c>
      <c r="T41" s="238"/>
      <c r="U41" s="291"/>
      <c r="V41" s="237" t="s">
        <v>109</v>
      </c>
      <c r="W41" s="238"/>
      <c r="X41" s="238"/>
      <c r="Y41" s="237" t="s">
        <v>110</v>
      </c>
      <c r="Z41" s="238"/>
      <c r="AA41" s="238"/>
      <c r="AB41" s="14"/>
      <c r="AC41" s="238" t="s">
        <v>111</v>
      </c>
      <c r="AD41" s="238"/>
      <c r="AE41" s="291"/>
      <c r="AF41" s="237" t="s">
        <v>260</v>
      </c>
      <c r="AG41" s="238"/>
      <c r="AH41" s="291"/>
      <c r="AI41" s="237" t="s">
        <v>261</v>
      </c>
      <c r="AJ41" s="238"/>
      <c r="AK41" s="291"/>
      <c r="AL41" s="237" t="s">
        <v>262</v>
      </c>
      <c r="AM41" s="238"/>
      <c r="AN41" s="291"/>
      <c r="AO41" s="237" t="s">
        <v>294</v>
      </c>
      <c r="AP41" s="238"/>
      <c r="AQ41" s="238"/>
    </row>
    <row r="42" spans="1:43" ht="18" customHeight="1">
      <c r="A42" s="266"/>
      <c r="B42" s="266"/>
      <c r="C42" s="266"/>
      <c r="D42" s="266"/>
      <c r="E42" s="266"/>
      <c r="F42" s="266"/>
      <c r="G42" s="266"/>
      <c r="H42" s="266"/>
      <c r="I42" s="266"/>
      <c r="J42" s="266"/>
      <c r="K42" s="266"/>
      <c r="L42" s="266"/>
      <c r="M42" s="266"/>
      <c r="N42" s="266"/>
      <c r="O42" s="267"/>
      <c r="P42" s="62" t="s">
        <v>112</v>
      </c>
      <c r="Q42" s="62" t="s">
        <v>87</v>
      </c>
      <c r="R42" s="62" t="s">
        <v>88</v>
      </c>
      <c r="S42" s="62" t="s">
        <v>112</v>
      </c>
      <c r="T42" s="62" t="s">
        <v>87</v>
      </c>
      <c r="U42" s="62" t="s">
        <v>88</v>
      </c>
      <c r="V42" s="62" t="s">
        <v>112</v>
      </c>
      <c r="W42" s="62" t="s">
        <v>87</v>
      </c>
      <c r="X42" s="62" t="s">
        <v>88</v>
      </c>
      <c r="Y42" s="62" t="s">
        <v>112</v>
      </c>
      <c r="Z42" s="62" t="s">
        <v>87</v>
      </c>
      <c r="AA42" s="62" t="s">
        <v>88</v>
      </c>
      <c r="AB42" s="14"/>
      <c r="AC42" s="66" t="s">
        <v>112</v>
      </c>
      <c r="AD42" s="62" t="s">
        <v>87</v>
      </c>
      <c r="AE42" s="62" t="s">
        <v>88</v>
      </c>
      <c r="AF42" s="62" t="s">
        <v>112</v>
      </c>
      <c r="AG42" s="62" t="s">
        <v>87</v>
      </c>
      <c r="AH42" s="62" t="s">
        <v>88</v>
      </c>
      <c r="AI42" s="62" t="s">
        <v>112</v>
      </c>
      <c r="AJ42" s="62" t="s">
        <v>87</v>
      </c>
      <c r="AK42" s="62" t="s">
        <v>88</v>
      </c>
      <c r="AL42" s="62" t="s">
        <v>112</v>
      </c>
      <c r="AM42" s="62" t="s">
        <v>87</v>
      </c>
      <c r="AN42" s="62" t="s">
        <v>88</v>
      </c>
      <c r="AO42" s="62" t="s">
        <v>112</v>
      </c>
      <c r="AP42" s="62" t="s">
        <v>263</v>
      </c>
      <c r="AQ42" s="62" t="s">
        <v>118</v>
      </c>
    </row>
    <row r="43" spans="2:43" ht="9.75" customHeight="1"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5"/>
      <c r="P43" s="91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2"/>
      <c r="AB43" s="39"/>
      <c r="AC43" s="92"/>
      <c r="AD43" s="92"/>
      <c r="AE43" s="92"/>
      <c r="AF43" s="92"/>
      <c r="AG43" s="92"/>
      <c r="AH43" s="92"/>
      <c r="AI43" s="92"/>
      <c r="AJ43" s="92"/>
      <c r="AK43" s="92"/>
      <c r="AL43" s="92"/>
      <c r="AM43" s="92"/>
      <c r="AN43" s="92"/>
      <c r="AO43" s="92"/>
      <c r="AP43" s="92"/>
      <c r="AQ43" s="92"/>
    </row>
    <row r="44" spans="2:43" ht="24.75" customHeight="1">
      <c r="B44" s="231" t="s">
        <v>113</v>
      </c>
      <c r="C44" s="231"/>
      <c r="D44" s="231"/>
      <c r="E44" s="231"/>
      <c r="F44" s="231"/>
      <c r="G44" s="21" t="s">
        <v>14</v>
      </c>
      <c r="H44" s="22" t="s">
        <v>266</v>
      </c>
      <c r="I44" s="231" t="s">
        <v>125</v>
      </c>
      <c r="J44" s="231"/>
      <c r="K44" s="231"/>
      <c r="L44" s="231"/>
      <c r="M44" s="231"/>
      <c r="O44" s="15"/>
      <c r="P44" s="63">
        <v>9098</v>
      </c>
      <c r="Q44" s="39">
        <v>4300</v>
      </c>
      <c r="R44" s="39">
        <v>4798</v>
      </c>
      <c r="S44" s="39">
        <v>2581</v>
      </c>
      <c r="T44" s="39">
        <v>1106</v>
      </c>
      <c r="U44" s="39">
        <v>1475</v>
      </c>
      <c r="V44" s="39">
        <v>2451</v>
      </c>
      <c r="W44" s="39">
        <v>1066</v>
      </c>
      <c r="X44" s="39">
        <v>1385</v>
      </c>
      <c r="Y44" s="39">
        <v>1721</v>
      </c>
      <c r="Z44" s="39">
        <v>856</v>
      </c>
      <c r="AA44" s="39">
        <v>865</v>
      </c>
      <c r="AB44" s="39"/>
      <c r="AC44" s="39">
        <v>2019</v>
      </c>
      <c r="AD44" s="39">
        <v>1111</v>
      </c>
      <c r="AE44" s="39">
        <v>908</v>
      </c>
      <c r="AF44" s="39" t="s">
        <v>169</v>
      </c>
      <c r="AG44" s="39" t="s">
        <v>169</v>
      </c>
      <c r="AH44" s="39" t="s">
        <v>169</v>
      </c>
      <c r="AI44" s="39" t="s">
        <v>169</v>
      </c>
      <c r="AJ44" s="39" t="s">
        <v>169</v>
      </c>
      <c r="AK44" s="39" t="s">
        <v>169</v>
      </c>
      <c r="AL44" s="39" t="s">
        <v>169</v>
      </c>
      <c r="AM44" s="39" t="s">
        <v>169</v>
      </c>
      <c r="AN44" s="39" t="s">
        <v>169</v>
      </c>
      <c r="AO44" s="39">
        <v>313</v>
      </c>
      <c r="AP44" s="39" t="s">
        <v>169</v>
      </c>
      <c r="AQ44" s="39" t="s">
        <v>169</v>
      </c>
    </row>
    <row r="45" spans="2:43" ht="9.75" customHeight="1">
      <c r="B45" s="14"/>
      <c r="C45" s="14"/>
      <c r="D45" s="14"/>
      <c r="E45" s="14"/>
      <c r="F45" s="14"/>
      <c r="G45" s="21"/>
      <c r="H45" s="22"/>
      <c r="I45" s="14"/>
      <c r="J45" s="14"/>
      <c r="K45" s="14"/>
      <c r="L45" s="14"/>
      <c r="M45" s="14"/>
      <c r="O45" s="15"/>
      <c r="P45" s="63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</row>
    <row r="46" spans="2:43" ht="24.75" customHeight="1">
      <c r="B46" s="14"/>
      <c r="C46" s="14"/>
      <c r="D46" s="14"/>
      <c r="E46" s="29"/>
      <c r="F46" s="29"/>
      <c r="G46" s="21" t="s">
        <v>267</v>
      </c>
      <c r="H46" s="22" t="s">
        <v>268</v>
      </c>
      <c r="I46" s="14"/>
      <c r="J46" s="50"/>
      <c r="K46" s="50"/>
      <c r="L46" s="50"/>
      <c r="M46" s="50"/>
      <c r="O46" s="15"/>
      <c r="P46" s="63">
        <v>9299</v>
      </c>
      <c r="Q46" s="39">
        <v>4365</v>
      </c>
      <c r="R46" s="39">
        <v>4934</v>
      </c>
      <c r="S46" s="39">
        <v>2458</v>
      </c>
      <c r="T46" s="39">
        <v>1028</v>
      </c>
      <c r="U46" s="39">
        <v>1430</v>
      </c>
      <c r="V46" s="39">
        <v>2627</v>
      </c>
      <c r="W46" s="39">
        <v>1135</v>
      </c>
      <c r="X46" s="39">
        <v>1492</v>
      </c>
      <c r="Y46" s="39">
        <v>1900</v>
      </c>
      <c r="Z46" s="39">
        <v>974</v>
      </c>
      <c r="AA46" s="39">
        <v>926</v>
      </c>
      <c r="AB46" s="39"/>
      <c r="AC46" s="39">
        <v>1942</v>
      </c>
      <c r="AD46" s="39">
        <v>1029</v>
      </c>
      <c r="AE46" s="39">
        <v>913</v>
      </c>
      <c r="AF46" s="39" t="s">
        <v>169</v>
      </c>
      <c r="AG46" s="39" t="s">
        <v>169</v>
      </c>
      <c r="AH46" s="39" t="s">
        <v>169</v>
      </c>
      <c r="AI46" s="39" t="s">
        <v>169</v>
      </c>
      <c r="AJ46" s="39" t="s">
        <v>169</v>
      </c>
      <c r="AK46" s="39" t="s">
        <v>169</v>
      </c>
      <c r="AL46" s="39" t="s">
        <v>169</v>
      </c>
      <c r="AM46" s="39" t="s">
        <v>169</v>
      </c>
      <c r="AN46" s="39" t="s">
        <v>169</v>
      </c>
      <c r="AO46" s="39">
        <v>337</v>
      </c>
      <c r="AP46" s="39" t="s">
        <v>169</v>
      </c>
      <c r="AQ46" s="39" t="s">
        <v>169</v>
      </c>
    </row>
    <row r="47" spans="2:43" ht="9.75" customHeight="1">
      <c r="B47" s="14"/>
      <c r="C47" s="14"/>
      <c r="D47" s="14"/>
      <c r="E47" s="29"/>
      <c r="F47" s="29"/>
      <c r="G47" s="21"/>
      <c r="H47" s="22"/>
      <c r="I47" s="14"/>
      <c r="J47" s="50"/>
      <c r="K47" s="50"/>
      <c r="L47" s="50"/>
      <c r="M47" s="50"/>
      <c r="O47" s="15"/>
      <c r="P47" s="63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</row>
    <row r="48" spans="2:43" s="32" customFormat="1" ht="24.75" customHeight="1">
      <c r="B48" s="17"/>
      <c r="C48" s="17"/>
      <c r="D48" s="17"/>
      <c r="E48" s="38"/>
      <c r="F48" s="38"/>
      <c r="G48" s="18" t="s">
        <v>267</v>
      </c>
      <c r="H48" s="19" t="s">
        <v>269</v>
      </c>
      <c r="I48" s="17"/>
      <c r="J48" s="38"/>
      <c r="K48" s="38"/>
      <c r="L48" s="38"/>
      <c r="M48" s="38"/>
      <c r="O48" s="20"/>
      <c r="P48" s="80">
        <f aca="true" t="shared" si="0" ref="P48:AE48">SUM(,P52,P56,P54,P58,)</f>
        <v>9330</v>
      </c>
      <c r="Q48" s="41">
        <f t="shared" si="0"/>
        <v>4379</v>
      </c>
      <c r="R48" s="41">
        <f t="shared" si="0"/>
        <v>4951</v>
      </c>
      <c r="S48" s="41">
        <f t="shared" si="0"/>
        <v>2216</v>
      </c>
      <c r="T48" s="41">
        <f t="shared" si="0"/>
        <v>921</v>
      </c>
      <c r="U48" s="41">
        <f t="shared" si="0"/>
        <v>1295</v>
      </c>
      <c r="V48" s="41">
        <f t="shared" si="0"/>
        <v>2496</v>
      </c>
      <c r="W48" s="41">
        <f t="shared" si="0"/>
        <v>1042</v>
      </c>
      <c r="X48" s="41">
        <f t="shared" si="0"/>
        <v>1454</v>
      </c>
      <c r="Y48" s="41">
        <f t="shared" si="0"/>
        <v>2052</v>
      </c>
      <c r="Z48" s="41">
        <f t="shared" si="0"/>
        <v>1034</v>
      </c>
      <c r="AA48" s="41">
        <f t="shared" si="0"/>
        <v>1018</v>
      </c>
      <c r="AB48" s="41"/>
      <c r="AC48" s="41">
        <f t="shared" si="0"/>
        <v>1945</v>
      </c>
      <c r="AD48" s="41">
        <f t="shared" si="0"/>
        <v>1016</v>
      </c>
      <c r="AE48" s="41">
        <f t="shared" si="0"/>
        <v>929</v>
      </c>
      <c r="AF48" s="41">
        <v>140</v>
      </c>
      <c r="AG48" s="41">
        <v>94</v>
      </c>
      <c r="AH48" s="41">
        <v>46</v>
      </c>
      <c r="AI48" s="41">
        <v>40</v>
      </c>
      <c r="AJ48" s="41">
        <v>32</v>
      </c>
      <c r="AK48" s="41">
        <v>8</v>
      </c>
      <c r="AL48" s="41">
        <v>441</v>
      </c>
      <c r="AM48" s="41">
        <v>240</v>
      </c>
      <c r="AN48" s="41">
        <v>201</v>
      </c>
      <c r="AO48" s="41">
        <v>358</v>
      </c>
      <c r="AP48" s="41">
        <v>238</v>
      </c>
      <c r="AQ48" s="41">
        <v>120</v>
      </c>
    </row>
    <row r="49" spans="2:43" s="32" customFormat="1" ht="12.75" customHeight="1">
      <c r="B49" s="17"/>
      <c r="C49" s="17"/>
      <c r="D49" s="17"/>
      <c r="E49" s="17"/>
      <c r="F49" s="38"/>
      <c r="G49" s="38"/>
      <c r="H49" s="18"/>
      <c r="I49" s="19"/>
      <c r="J49" s="17"/>
      <c r="K49" s="38"/>
      <c r="L49" s="38"/>
      <c r="M49" s="38"/>
      <c r="N49" s="38"/>
      <c r="O49" s="20"/>
      <c r="P49" s="80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</row>
    <row r="50" spans="2:43" ht="24.75" customHeight="1">
      <c r="B50" s="221" t="s">
        <v>168</v>
      </c>
      <c r="C50" s="221"/>
      <c r="D50" s="221"/>
      <c r="E50" s="221"/>
      <c r="F50" s="221"/>
      <c r="G50" s="221"/>
      <c r="H50" s="221"/>
      <c r="I50" s="221"/>
      <c r="J50" s="221"/>
      <c r="K50" s="221"/>
      <c r="L50" s="221"/>
      <c r="M50" s="14"/>
      <c r="N50" s="14"/>
      <c r="O50" s="15"/>
      <c r="P50" s="80">
        <f>SUM(P52,P56,P54,P58,)</f>
        <v>9330</v>
      </c>
      <c r="Q50" s="41">
        <f>SUM(Q52,Q56,Q54,Q58,)</f>
        <v>4379</v>
      </c>
      <c r="R50" s="41">
        <f>SUM(U50,X50,AA50,AE50,AH50,AK50,AN50,)</f>
        <v>4951</v>
      </c>
      <c r="S50" s="41">
        <f aca="true" t="shared" si="1" ref="S50:AE50">SUM(S52,S56,S54,S58,)</f>
        <v>2216</v>
      </c>
      <c r="T50" s="41">
        <f t="shared" si="1"/>
        <v>921</v>
      </c>
      <c r="U50" s="41">
        <f t="shared" si="1"/>
        <v>1295</v>
      </c>
      <c r="V50" s="41">
        <f t="shared" si="1"/>
        <v>2496</v>
      </c>
      <c r="W50" s="41">
        <f t="shared" si="1"/>
        <v>1042</v>
      </c>
      <c r="X50" s="41">
        <f t="shared" si="1"/>
        <v>1454</v>
      </c>
      <c r="Y50" s="41">
        <f t="shared" si="1"/>
        <v>2052</v>
      </c>
      <c r="Z50" s="41">
        <f t="shared" si="1"/>
        <v>1034</v>
      </c>
      <c r="AA50" s="41">
        <f t="shared" si="1"/>
        <v>1018</v>
      </c>
      <c r="AB50" s="41"/>
      <c r="AC50" s="41">
        <f t="shared" si="1"/>
        <v>1945</v>
      </c>
      <c r="AD50" s="41">
        <f t="shared" si="1"/>
        <v>1016</v>
      </c>
      <c r="AE50" s="41">
        <f t="shared" si="1"/>
        <v>929</v>
      </c>
      <c r="AF50" s="41">
        <f aca="true" t="shared" si="2" ref="AF50:AK50">SUM(AF52,AF54,)</f>
        <v>140</v>
      </c>
      <c r="AG50" s="41">
        <f t="shared" si="2"/>
        <v>94</v>
      </c>
      <c r="AH50" s="41">
        <f t="shared" si="2"/>
        <v>46</v>
      </c>
      <c r="AI50" s="41">
        <f t="shared" si="2"/>
        <v>40</v>
      </c>
      <c r="AJ50" s="41">
        <f t="shared" si="2"/>
        <v>32</v>
      </c>
      <c r="AK50" s="41">
        <f t="shared" si="2"/>
        <v>8</v>
      </c>
      <c r="AL50" s="41">
        <f>SUM(AL52,AL54,AL56,)</f>
        <v>441</v>
      </c>
      <c r="AM50" s="41">
        <f>SUM(AM52,AM54,AM56,)</f>
        <v>240</v>
      </c>
      <c r="AN50" s="41">
        <f>SUM(AN52,AN54,AN56,)</f>
        <v>201</v>
      </c>
      <c r="AO50" s="41">
        <f>SUM(AO52,AO56,AO54,AO58,)</f>
        <v>358</v>
      </c>
      <c r="AP50" s="41">
        <f>SUM(AP52,AP56,AP54,AP58,)</f>
        <v>238</v>
      </c>
      <c r="AQ50" s="41">
        <f>SUM(AQ52,AQ56,AQ54,AQ58,)</f>
        <v>120</v>
      </c>
    </row>
    <row r="51" spans="2:43" ht="9" customHeight="1">
      <c r="B51" s="37"/>
      <c r="C51" s="37"/>
      <c r="D51" s="37"/>
      <c r="E51" s="37"/>
      <c r="F51" s="37"/>
      <c r="G51" s="37"/>
      <c r="H51" s="37"/>
      <c r="I51" s="14"/>
      <c r="J51" s="14"/>
      <c r="K51" s="14"/>
      <c r="L51" s="14"/>
      <c r="M51" s="14"/>
      <c r="N51" s="14"/>
      <c r="O51" s="15"/>
      <c r="P51" s="183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/>
      <c r="AQ51" s="184"/>
    </row>
    <row r="52" spans="3:43" ht="24.75" customHeight="1">
      <c r="C52" s="233" t="s">
        <v>114</v>
      </c>
      <c r="D52" s="233"/>
      <c r="E52" s="233"/>
      <c r="F52" s="233"/>
      <c r="G52" s="233"/>
      <c r="H52" s="233"/>
      <c r="I52" s="233"/>
      <c r="J52" s="233"/>
      <c r="K52" s="233"/>
      <c r="L52" s="233"/>
      <c r="M52" s="14"/>
      <c r="N52" s="14"/>
      <c r="O52" s="15"/>
      <c r="P52" s="183">
        <f>SUM(Q52:R52)</f>
        <v>2194</v>
      </c>
      <c r="Q52" s="184">
        <f>SUM(T52,W52,Z52,AD52,AM52,)</f>
        <v>1173</v>
      </c>
      <c r="R52" s="184">
        <f>SUM(U52,X52,AA52,AE52,AN52,)</f>
        <v>1021</v>
      </c>
      <c r="S52" s="184">
        <f>SUM(T52:U52)</f>
        <v>470</v>
      </c>
      <c r="T52" s="184">
        <v>250</v>
      </c>
      <c r="U52" s="184">
        <v>220</v>
      </c>
      <c r="V52" s="184">
        <f>SUM(W52:X52)</f>
        <v>480</v>
      </c>
      <c r="W52" s="184">
        <v>245</v>
      </c>
      <c r="X52" s="184">
        <v>235</v>
      </c>
      <c r="Y52" s="184">
        <f>SUM(Z52:AA52)</f>
        <v>480</v>
      </c>
      <c r="Z52" s="184">
        <v>256</v>
      </c>
      <c r="AA52" s="184">
        <v>224</v>
      </c>
      <c r="AB52" s="184"/>
      <c r="AC52" s="184">
        <f>SUM(AD52:AE52)</f>
        <v>673</v>
      </c>
      <c r="AD52" s="184">
        <v>376</v>
      </c>
      <c r="AE52" s="184">
        <v>297</v>
      </c>
      <c r="AF52" s="184" t="s">
        <v>169</v>
      </c>
      <c r="AG52" s="184" t="s">
        <v>169</v>
      </c>
      <c r="AH52" s="184" t="s">
        <v>169</v>
      </c>
      <c r="AI52" s="184" t="s">
        <v>169</v>
      </c>
      <c r="AJ52" s="184" t="s">
        <v>169</v>
      </c>
      <c r="AK52" s="184" t="s">
        <v>169</v>
      </c>
      <c r="AL52" s="184">
        <f>AM52+AN52</f>
        <v>91</v>
      </c>
      <c r="AM52" s="184">
        <v>46</v>
      </c>
      <c r="AN52" s="184">
        <v>45</v>
      </c>
      <c r="AO52" s="184">
        <f>SUM(AP52:AQ52)</f>
        <v>105</v>
      </c>
      <c r="AP52" s="184">
        <v>82</v>
      </c>
      <c r="AQ52" s="184">
        <v>23</v>
      </c>
    </row>
    <row r="53" spans="2:43" ht="9" customHeight="1">
      <c r="B53" s="37"/>
      <c r="C53" s="37"/>
      <c r="D53" s="37"/>
      <c r="E53" s="37"/>
      <c r="F53" s="37"/>
      <c r="G53" s="37"/>
      <c r="H53" s="37"/>
      <c r="I53" s="14"/>
      <c r="J53" s="14"/>
      <c r="K53" s="14"/>
      <c r="L53" s="14"/>
      <c r="M53" s="14"/>
      <c r="N53" s="14"/>
      <c r="O53" s="15"/>
      <c r="P53" s="183"/>
      <c r="Q53" s="184"/>
      <c r="R53" s="184"/>
      <c r="S53" s="184"/>
      <c r="T53" s="184"/>
      <c r="U53" s="184"/>
      <c r="V53" s="184"/>
      <c r="W53" s="184"/>
      <c r="X53" s="184"/>
      <c r="Y53" s="184"/>
      <c r="Z53" s="184"/>
      <c r="AA53" s="184"/>
      <c r="AB53" s="184"/>
      <c r="AC53" s="184"/>
      <c r="AD53" s="184"/>
      <c r="AE53" s="184"/>
      <c r="AF53" s="184"/>
      <c r="AG53" s="184"/>
      <c r="AH53" s="184"/>
      <c r="AI53" s="184"/>
      <c r="AJ53" s="184"/>
      <c r="AK53" s="184"/>
      <c r="AL53" s="184"/>
      <c r="AM53" s="184"/>
      <c r="AN53" s="184"/>
      <c r="AO53" s="184"/>
      <c r="AP53" s="184"/>
      <c r="AQ53" s="184"/>
    </row>
    <row r="54" spans="3:43" ht="24.75" customHeight="1">
      <c r="C54" s="233" t="s">
        <v>116</v>
      </c>
      <c r="D54" s="233"/>
      <c r="E54" s="233"/>
      <c r="F54" s="233"/>
      <c r="G54" s="233"/>
      <c r="H54" s="233"/>
      <c r="I54" s="233"/>
      <c r="J54" s="233"/>
      <c r="K54" s="233"/>
      <c r="L54" s="233"/>
      <c r="M54" s="14"/>
      <c r="N54" s="14"/>
      <c r="O54" s="15"/>
      <c r="P54" s="183">
        <f>SUM(Q54:R54)</f>
        <v>6005</v>
      </c>
      <c r="Q54" s="184">
        <f>SUM(T54,W54,Z54,AD54,AG54,AJ54,AM54,)</f>
        <v>2965</v>
      </c>
      <c r="R54" s="184">
        <f>SUM(U54,X54,AA54,AE54,AH54,AK54,AN54,)</f>
        <v>3040</v>
      </c>
      <c r="S54" s="184">
        <f>SUM(T54:U54)</f>
        <v>1251</v>
      </c>
      <c r="T54" s="184">
        <v>589</v>
      </c>
      <c r="U54" s="184">
        <v>662</v>
      </c>
      <c r="V54" s="184">
        <f>SUM(W54:X54)</f>
        <v>1429</v>
      </c>
      <c r="W54" s="184">
        <v>657</v>
      </c>
      <c r="X54" s="184">
        <v>772</v>
      </c>
      <c r="Y54" s="184">
        <f>SUM(Z54:AA54)</f>
        <v>1572</v>
      </c>
      <c r="Z54" s="184">
        <v>778</v>
      </c>
      <c r="AA54" s="184">
        <v>794</v>
      </c>
      <c r="AB54" s="184"/>
      <c r="AC54" s="184">
        <f>SUM(AD54:AE54)</f>
        <v>1272</v>
      </c>
      <c r="AD54" s="184">
        <v>640</v>
      </c>
      <c r="AE54" s="184">
        <v>632</v>
      </c>
      <c r="AF54" s="184">
        <f>AG54+AH54</f>
        <v>140</v>
      </c>
      <c r="AG54" s="184">
        <v>94</v>
      </c>
      <c r="AH54" s="184">
        <v>46</v>
      </c>
      <c r="AI54" s="184">
        <f>AJ54+AK54</f>
        <v>40</v>
      </c>
      <c r="AJ54" s="184">
        <v>32</v>
      </c>
      <c r="AK54" s="184">
        <v>8</v>
      </c>
      <c r="AL54" s="184">
        <f>AM54+AN54</f>
        <v>301</v>
      </c>
      <c r="AM54" s="184">
        <v>175</v>
      </c>
      <c r="AN54" s="184">
        <v>126</v>
      </c>
      <c r="AO54" s="184">
        <f>SUM(AP54:AQ54)</f>
        <v>165</v>
      </c>
      <c r="AP54" s="184">
        <v>108</v>
      </c>
      <c r="AQ54" s="184">
        <v>57</v>
      </c>
    </row>
    <row r="55" spans="2:43" ht="8.25" customHeight="1"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5"/>
      <c r="P55" s="183"/>
      <c r="Q55" s="184"/>
      <c r="R55" s="184"/>
      <c r="S55" s="184"/>
      <c r="T55" s="184"/>
      <c r="U55" s="184"/>
      <c r="V55" s="184"/>
      <c r="W55" s="184"/>
      <c r="X55" s="184"/>
      <c r="Y55" s="184"/>
      <c r="Z55" s="184"/>
      <c r="AA55" s="184"/>
      <c r="AB55" s="184"/>
      <c r="AC55" s="184"/>
      <c r="AD55" s="184"/>
      <c r="AE55" s="184"/>
      <c r="AF55" s="184"/>
      <c r="AG55" s="184"/>
      <c r="AH55" s="184"/>
      <c r="AI55" s="184"/>
      <c r="AJ55" s="184"/>
      <c r="AK55" s="184"/>
      <c r="AL55" s="184"/>
      <c r="AM55" s="184"/>
      <c r="AN55" s="184"/>
      <c r="AO55" s="184"/>
      <c r="AP55" s="184"/>
      <c r="AQ55" s="184"/>
    </row>
    <row r="56" spans="3:43" ht="24.75" customHeight="1">
      <c r="C56" s="233" t="s">
        <v>115</v>
      </c>
      <c r="D56" s="233"/>
      <c r="E56" s="233"/>
      <c r="F56" s="233"/>
      <c r="G56" s="233"/>
      <c r="H56" s="233"/>
      <c r="I56" s="233"/>
      <c r="J56" s="233"/>
      <c r="K56" s="233"/>
      <c r="L56" s="233"/>
      <c r="M56" s="14"/>
      <c r="N56" s="14"/>
      <c r="O56" s="15"/>
      <c r="P56" s="183">
        <f>SUM(Q56:R56)</f>
        <v>798</v>
      </c>
      <c r="Q56" s="184">
        <f>SUM(T56,W56,Z56,AD56,AM56,)</f>
        <v>174</v>
      </c>
      <c r="R56" s="184">
        <f>SUM(U56,X56,AA56,AE56,AN56,)</f>
        <v>624</v>
      </c>
      <c r="S56" s="184">
        <f>SUM(T56:U56)</f>
        <v>307</v>
      </c>
      <c r="T56" s="184">
        <v>42</v>
      </c>
      <c r="U56" s="184">
        <v>265</v>
      </c>
      <c r="V56" s="184">
        <f>SUM(W56:X56)</f>
        <v>442</v>
      </c>
      <c r="W56" s="184">
        <v>113</v>
      </c>
      <c r="X56" s="184">
        <v>329</v>
      </c>
      <c r="Y56" s="184" t="s">
        <v>169</v>
      </c>
      <c r="Z56" s="184" t="s">
        <v>169</v>
      </c>
      <c r="AA56" s="184" t="s">
        <v>169</v>
      </c>
      <c r="AB56" s="184"/>
      <c r="AC56" s="184" t="s">
        <v>169</v>
      </c>
      <c r="AD56" s="184" t="s">
        <v>169</v>
      </c>
      <c r="AE56" s="184" t="s">
        <v>169</v>
      </c>
      <c r="AF56" s="184" t="s">
        <v>169</v>
      </c>
      <c r="AG56" s="184" t="s">
        <v>169</v>
      </c>
      <c r="AH56" s="184" t="s">
        <v>169</v>
      </c>
      <c r="AI56" s="184" t="s">
        <v>169</v>
      </c>
      <c r="AJ56" s="184" t="s">
        <v>169</v>
      </c>
      <c r="AK56" s="184" t="s">
        <v>169</v>
      </c>
      <c r="AL56" s="184">
        <f>AM56+AN56</f>
        <v>49</v>
      </c>
      <c r="AM56" s="184">
        <v>19</v>
      </c>
      <c r="AN56" s="184">
        <v>30</v>
      </c>
      <c r="AO56" s="184">
        <f>SUM(AP56:AQ56)</f>
        <v>53</v>
      </c>
      <c r="AP56" s="184">
        <v>33</v>
      </c>
      <c r="AQ56" s="184">
        <v>20</v>
      </c>
    </row>
    <row r="57" spans="2:43" ht="10.5" customHeight="1"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5"/>
      <c r="P57" s="183"/>
      <c r="Q57" s="184"/>
      <c r="R57" s="184"/>
      <c r="S57" s="184"/>
      <c r="T57" s="184"/>
      <c r="U57" s="184"/>
      <c r="V57" s="184"/>
      <c r="W57" s="184"/>
      <c r="X57" s="184"/>
      <c r="Y57" s="184"/>
      <c r="Z57" s="184"/>
      <c r="AA57" s="184"/>
      <c r="AB57" s="184"/>
      <c r="AC57" s="184"/>
      <c r="AD57" s="184"/>
      <c r="AE57" s="184"/>
      <c r="AF57" s="184"/>
      <c r="AG57" s="184"/>
      <c r="AH57" s="184"/>
      <c r="AI57" s="184"/>
      <c r="AJ57" s="184"/>
      <c r="AK57" s="184"/>
      <c r="AL57" s="184"/>
      <c r="AM57" s="184"/>
      <c r="AN57" s="184"/>
      <c r="AO57" s="184"/>
      <c r="AP57" s="184"/>
      <c r="AQ57" s="184"/>
    </row>
    <row r="58" spans="3:43" ht="24.75" customHeight="1">
      <c r="C58" s="233" t="s">
        <v>242</v>
      </c>
      <c r="D58" s="233"/>
      <c r="E58" s="233"/>
      <c r="F58" s="233"/>
      <c r="G58" s="233"/>
      <c r="H58" s="233"/>
      <c r="I58" s="233"/>
      <c r="J58" s="233"/>
      <c r="K58" s="233"/>
      <c r="L58" s="233"/>
      <c r="M58" s="14"/>
      <c r="N58" s="14"/>
      <c r="O58" s="15"/>
      <c r="P58" s="183">
        <f>SUM(Q58:R58)</f>
        <v>333</v>
      </c>
      <c r="Q58" s="184">
        <f>SUM(T58,W58,Z58,AD58,)</f>
        <v>67</v>
      </c>
      <c r="R58" s="184">
        <f>SUM(U58,X58,AA58,AE58)</f>
        <v>266</v>
      </c>
      <c r="S58" s="184">
        <f>SUM(T58:U58)</f>
        <v>188</v>
      </c>
      <c r="T58" s="184">
        <v>40</v>
      </c>
      <c r="U58" s="184">
        <v>148</v>
      </c>
      <c r="V58" s="184">
        <f>SUM(W58:X58)</f>
        <v>145</v>
      </c>
      <c r="W58" s="184">
        <v>27</v>
      </c>
      <c r="X58" s="184">
        <v>118</v>
      </c>
      <c r="Y58" s="184" t="s">
        <v>169</v>
      </c>
      <c r="Z58" s="184" t="s">
        <v>169</v>
      </c>
      <c r="AA58" s="184" t="s">
        <v>169</v>
      </c>
      <c r="AB58" s="184"/>
      <c r="AC58" s="184" t="s">
        <v>169</v>
      </c>
      <c r="AD58" s="184" t="s">
        <v>169</v>
      </c>
      <c r="AE58" s="184" t="s">
        <v>169</v>
      </c>
      <c r="AF58" s="184" t="s">
        <v>169</v>
      </c>
      <c r="AG58" s="184" t="s">
        <v>169</v>
      </c>
      <c r="AH58" s="184" t="s">
        <v>169</v>
      </c>
      <c r="AI58" s="184" t="s">
        <v>169</v>
      </c>
      <c r="AJ58" s="184" t="s">
        <v>169</v>
      </c>
      <c r="AK58" s="184" t="s">
        <v>169</v>
      </c>
      <c r="AL58" s="184" t="s">
        <v>169</v>
      </c>
      <c r="AM58" s="184" t="s">
        <v>169</v>
      </c>
      <c r="AN58" s="184" t="s">
        <v>169</v>
      </c>
      <c r="AO58" s="184">
        <f>SUM(AP58:AQ58)</f>
        <v>35</v>
      </c>
      <c r="AP58" s="184">
        <v>15</v>
      </c>
      <c r="AQ58" s="184">
        <v>20</v>
      </c>
    </row>
    <row r="59" spans="2:43" ht="7.5" customHeight="1">
      <c r="B59" s="14"/>
      <c r="C59" s="14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5"/>
      <c r="P59" s="183"/>
      <c r="Q59" s="184"/>
      <c r="R59" s="184"/>
      <c r="S59" s="184"/>
      <c r="T59" s="184"/>
      <c r="U59" s="184"/>
      <c r="V59" s="184"/>
      <c r="W59" s="184"/>
      <c r="X59" s="184"/>
      <c r="Y59" s="184"/>
      <c r="Z59" s="184"/>
      <c r="AA59" s="184"/>
      <c r="AB59" s="184"/>
      <c r="AC59" s="184"/>
      <c r="AD59" s="184"/>
      <c r="AE59" s="184"/>
      <c r="AF59" s="184"/>
      <c r="AG59" s="184"/>
      <c r="AH59" s="184"/>
      <c r="AI59" s="184"/>
      <c r="AJ59" s="184"/>
      <c r="AK59" s="184"/>
      <c r="AL59" s="184"/>
      <c r="AM59" s="184"/>
      <c r="AN59" s="184"/>
      <c r="AO59" s="184"/>
      <c r="AP59" s="184"/>
      <c r="AQ59" s="184"/>
    </row>
    <row r="60" spans="1:43" ht="15" customHeight="1" thickBot="1">
      <c r="A60" s="48"/>
      <c r="B60" s="48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5"/>
      <c r="P60" s="88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7"/>
      <c r="AB60" s="87"/>
      <c r="AC60" s="87"/>
      <c r="AD60" s="87"/>
      <c r="AE60" s="87"/>
      <c r="AF60" s="87"/>
      <c r="AG60" s="87"/>
      <c r="AH60" s="87"/>
      <c r="AI60" s="87"/>
      <c r="AJ60" s="87"/>
      <c r="AK60" s="87"/>
      <c r="AL60" s="87"/>
      <c r="AM60" s="87"/>
      <c r="AN60" s="87"/>
      <c r="AO60" s="87"/>
      <c r="AP60" s="87"/>
      <c r="AQ60" s="87"/>
    </row>
    <row r="61" spans="1:43" ht="16.5" customHeight="1">
      <c r="A61" s="54" t="s">
        <v>295</v>
      </c>
      <c r="C61" s="54"/>
      <c r="D61" s="54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R61" s="86"/>
      <c r="S61" s="86"/>
      <c r="T61" s="86"/>
      <c r="U61" s="86"/>
      <c r="V61" s="86"/>
      <c r="W61" s="86"/>
      <c r="X61" s="86"/>
      <c r="Y61" s="40"/>
      <c r="Z61" s="43"/>
      <c r="AA61" s="43"/>
      <c r="AB61" s="43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3"/>
      <c r="AQ61" s="43" t="s">
        <v>174</v>
      </c>
    </row>
    <row r="62" spans="1:43" ht="16.5" customHeight="1">
      <c r="A62" s="40"/>
      <c r="R62" s="43"/>
      <c r="S62" s="43"/>
      <c r="T62" s="43"/>
      <c r="U62" s="43"/>
      <c r="V62" s="43"/>
      <c r="W62" s="43"/>
      <c r="X62" s="43"/>
      <c r="Y62" s="40"/>
      <c r="Z62" s="86"/>
      <c r="AA62" s="86"/>
      <c r="AB62" s="86"/>
      <c r="AQ62" s="31" t="s">
        <v>297</v>
      </c>
    </row>
    <row r="63" spans="1:43" ht="16.5" customHeight="1">
      <c r="A63" s="40"/>
      <c r="AP63" s="108"/>
      <c r="AQ63" s="108"/>
    </row>
    <row r="64" spans="42:43" ht="16.5" customHeight="1">
      <c r="AP64" s="57"/>
      <c r="AQ64" s="57"/>
    </row>
    <row r="65" ht="16.5" customHeight="1"/>
    <row r="66" ht="16.5" customHeight="1"/>
  </sheetData>
  <sheetProtection/>
  <mergeCells count="154">
    <mergeCell ref="AK32:AM32"/>
    <mergeCell ref="AN32:AP32"/>
    <mergeCell ref="AK34:AM34"/>
    <mergeCell ref="AN34:AP34"/>
    <mergeCell ref="AK28:AM28"/>
    <mergeCell ref="AN28:AP28"/>
    <mergeCell ref="AK30:AM30"/>
    <mergeCell ref="AN30:AP30"/>
    <mergeCell ref="AK24:AM24"/>
    <mergeCell ref="AN24:AP24"/>
    <mergeCell ref="AK26:AM26"/>
    <mergeCell ref="AN26:AP26"/>
    <mergeCell ref="AK20:AM20"/>
    <mergeCell ref="AN20:AP20"/>
    <mergeCell ref="AK22:AM22"/>
    <mergeCell ref="AN22:AP22"/>
    <mergeCell ref="AN14:AP14"/>
    <mergeCell ref="AK16:AM16"/>
    <mergeCell ref="AN16:AP16"/>
    <mergeCell ref="AK18:AM18"/>
    <mergeCell ref="AN18:AP18"/>
    <mergeCell ref="AG34:AH34"/>
    <mergeCell ref="AK6:AM6"/>
    <mergeCell ref="AN6:AP6"/>
    <mergeCell ref="AK8:AM8"/>
    <mergeCell ref="AN8:AP8"/>
    <mergeCell ref="AK10:AM10"/>
    <mergeCell ref="AN10:AP10"/>
    <mergeCell ref="AK12:AM12"/>
    <mergeCell ref="AN12:AP12"/>
    <mergeCell ref="AK14:AM14"/>
    <mergeCell ref="P34:Q34"/>
    <mergeCell ref="T34:U34"/>
    <mergeCell ref="X34:Y34"/>
    <mergeCell ref="AC34:AD34"/>
    <mergeCell ref="AG30:AH30"/>
    <mergeCell ref="P32:Q32"/>
    <mergeCell ref="T32:U32"/>
    <mergeCell ref="X32:Y32"/>
    <mergeCell ref="AC32:AD32"/>
    <mergeCell ref="AG32:AH32"/>
    <mergeCell ref="P30:Q30"/>
    <mergeCell ref="T30:U30"/>
    <mergeCell ref="X30:Y30"/>
    <mergeCell ref="AC30:AD30"/>
    <mergeCell ref="AG26:AH26"/>
    <mergeCell ref="P28:Q28"/>
    <mergeCell ref="T28:U28"/>
    <mergeCell ref="X28:Y28"/>
    <mergeCell ref="AC28:AD28"/>
    <mergeCell ref="AG28:AH28"/>
    <mergeCell ref="P26:Q26"/>
    <mergeCell ref="T26:U26"/>
    <mergeCell ref="X26:Y26"/>
    <mergeCell ref="AC26:AD26"/>
    <mergeCell ref="AG22:AH22"/>
    <mergeCell ref="P24:Q24"/>
    <mergeCell ref="T24:U24"/>
    <mergeCell ref="X24:Y24"/>
    <mergeCell ref="AC24:AD24"/>
    <mergeCell ref="AG24:AH24"/>
    <mergeCell ref="AC39:AQ39"/>
    <mergeCell ref="P1:AA1"/>
    <mergeCell ref="AC1:AP1"/>
    <mergeCell ref="P12:Q12"/>
    <mergeCell ref="T12:U12"/>
    <mergeCell ref="X12:Y12"/>
    <mergeCell ref="AC12:AD12"/>
    <mergeCell ref="AG12:AH12"/>
    <mergeCell ref="P14:Q14"/>
    <mergeCell ref="T14:U14"/>
    <mergeCell ref="C34:L34"/>
    <mergeCell ref="B30:L30"/>
    <mergeCell ref="A39:AA39"/>
    <mergeCell ref="X14:Y14"/>
    <mergeCell ref="P16:Q16"/>
    <mergeCell ref="T16:U16"/>
    <mergeCell ref="X16:Y16"/>
    <mergeCell ref="P18:Q18"/>
    <mergeCell ref="T18:U18"/>
    <mergeCell ref="X18:Y18"/>
    <mergeCell ref="C26:L26"/>
    <mergeCell ref="C28:L28"/>
    <mergeCell ref="C32:L32"/>
    <mergeCell ref="AC14:AD14"/>
    <mergeCell ref="AC16:AD16"/>
    <mergeCell ref="AC18:AD18"/>
    <mergeCell ref="P20:Q20"/>
    <mergeCell ref="T20:U20"/>
    <mergeCell ref="X20:Y20"/>
    <mergeCell ref="AC20:AD20"/>
    <mergeCell ref="C22:L22"/>
    <mergeCell ref="C24:L24"/>
    <mergeCell ref="AG14:AH14"/>
    <mergeCell ref="AG16:AH16"/>
    <mergeCell ref="AG18:AH18"/>
    <mergeCell ref="AG20:AH20"/>
    <mergeCell ref="P22:Q22"/>
    <mergeCell ref="T22:U22"/>
    <mergeCell ref="X22:Y22"/>
    <mergeCell ref="AC22:AD22"/>
    <mergeCell ref="AG8:AH8"/>
    <mergeCell ref="AG6:AH6"/>
    <mergeCell ref="AC10:AD10"/>
    <mergeCell ref="AG10:AH10"/>
    <mergeCell ref="P8:Q8"/>
    <mergeCell ref="T8:U8"/>
    <mergeCell ref="X8:Y8"/>
    <mergeCell ref="AC8:AD8"/>
    <mergeCell ref="AK3:AM4"/>
    <mergeCell ref="AN3:AP3"/>
    <mergeCell ref="AN4:AP4"/>
    <mergeCell ref="P4:Q4"/>
    <mergeCell ref="T4:U4"/>
    <mergeCell ref="X4:Y4"/>
    <mergeCell ref="AC4:AD4"/>
    <mergeCell ref="AG4:AH4"/>
    <mergeCell ref="C20:L20"/>
    <mergeCell ref="P3:S3"/>
    <mergeCell ref="T3:W3"/>
    <mergeCell ref="X3:AA3"/>
    <mergeCell ref="P6:Q6"/>
    <mergeCell ref="T6:U6"/>
    <mergeCell ref="X6:Y6"/>
    <mergeCell ref="P10:Q10"/>
    <mergeCell ref="T10:U10"/>
    <mergeCell ref="X10:Y10"/>
    <mergeCell ref="B12:L12"/>
    <mergeCell ref="C14:L14"/>
    <mergeCell ref="C16:L16"/>
    <mergeCell ref="C18:L18"/>
    <mergeCell ref="B6:F6"/>
    <mergeCell ref="I6:M6"/>
    <mergeCell ref="AC3:AF3"/>
    <mergeCell ref="AG3:AJ3"/>
    <mergeCell ref="AC6:AD6"/>
    <mergeCell ref="B3:L4"/>
    <mergeCell ref="AC41:AE41"/>
    <mergeCell ref="AO41:AQ41"/>
    <mergeCell ref="AF41:AH41"/>
    <mergeCell ref="AI41:AK41"/>
    <mergeCell ref="AL41:AN41"/>
    <mergeCell ref="C58:L58"/>
    <mergeCell ref="A41:O42"/>
    <mergeCell ref="P41:R41"/>
    <mergeCell ref="S41:U41"/>
    <mergeCell ref="C52:L52"/>
    <mergeCell ref="B44:F44"/>
    <mergeCell ref="I44:M44"/>
    <mergeCell ref="B50:L50"/>
    <mergeCell ref="V41:X41"/>
    <mergeCell ref="Y41:AA41"/>
    <mergeCell ref="C56:L56"/>
    <mergeCell ref="C54:L54"/>
  </mergeCells>
  <printOptions horizontalCentered="1"/>
  <pageMargins left="0.3937007874015748" right="0.3937007874015748" top="0.6692913385826772" bottom="0.1968503937007874" header="0.5118110236220472" footer="0.3937007874015748"/>
  <pageSetup fitToWidth="2"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1"/>
  </sheetPr>
  <dimension ref="A1:AI50"/>
  <sheetViews>
    <sheetView zoomScale="80" zoomScaleNormal="80" zoomScalePageLayoutView="0" workbookViewId="0" topLeftCell="A31">
      <selection activeCell="F32" sqref="F32"/>
    </sheetView>
  </sheetViews>
  <sheetFormatPr defaultColWidth="3.625" defaultRowHeight="21.75" customHeight="1"/>
  <cols>
    <col min="1" max="31" width="3.625" style="16" customWidth="1"/>
    <col min="32" max="32" width="0" style="16" hidden="1" customWidth="1"/>
    <col min="33" max="33" width="5.50390625" style="16" hidden="1" customWidth="1"/>
    <col min="34" max="34" width="0" style="16" hidden="1" customWidth="1"/>
    <col min="35" max="35" width="5.50390625" style="16" hidden="1" customWidth="1"/>
    <col min="36" max="16384" width="3.625" style="16" customWidth="1"/>
  </cols>
  <sheetData>
    <row r="1" spans="1:30" ht="21.75" customHeight="1">
      <c r="A1" s="241" t="s">
        <v>321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241"/>
      <c r="AB1" s="241"/>
      <c r="AC1" s="241"/>
      <c r="AD1" s="241"/>
    </row>
    <row r="2" spans="26:30" ht="21.75" customHeight="1" thickBot="1">
      <c r="Z2" s="239" t="s">
        <v>147</v>
      </c>
      <c r="AA2" s="372"/>
      <c r="AB2" s="372"/>
      <c r="AC2" s="372"/>
      <c r="AD2" s="372"/>
    </row>
    <row r="3" spans="1:30" ht="21.75" customHeight="1">
      <c r="A3" s="264" t="s">
        <v>126</v>
      </c>
      <c r="B3" s="366"/>
      <c r="C3" s="366"/>
      <c r="D3" s="366"/>
      <c r="E3" s="366"/>
      <c r="F3" s="367"/>
      <c r="G3" s="199" t="s">
        <v>190</v>
      </c>
      <c r="H3" s="332"/>
      <c r="I3" s="332"/>
      <c r="J3" s="332"/>
      <c r="K3" s="199" t="s">
        <v>303</v>
      </c>
      <c r="L3" s="199"/>
      <c r="M3" s="199"/>
      <c r="N3" s="199"/>
      <c r="O3" s="199" t="s">
        <v>202</v>
      </c>
      <c r="P3" s="199"/>
      <c r="Q3" s="199"/>
      <c r="R3" s="199"/>
      <c r="S3" s="199" t="s">
        <v>191</v>
      </c>
      <c r="T3" s="332"/>
      <c r="U3" s="332"/>
      <c r="V3" s="332"/>
      <c r="W3" s="199" t="s">
        <v>192</v>
      </c>
      <c r="X3" s="332"/>
      <c r="Y3" s="332"/>
      <c r="Z3" s="332"/>
      <c r="AA3" s="199" t="s">
        <v>193</v>
      </c>
      <c r="AB3" s="332"/>
      <c r="AC3" s="332"/>
      <c r="AD3" s="333"/>
    </row>
    <row r="4" spans="1:30" ht="21.75" customHeight="1">
      <c r="A4" s="368"/>
      <c r="B4" s="368"/>
      <c r="C4" s="368"/>
      <c r="D4" s="368"/>
      <c r="E4" s="368"/>
      <c r="F4" s="340"/>
      <c r="G4" s="334"/>
      <c r="H4" s="334"/>
      <c r="I4" s="334"/>
      <c r="J4" s="334"/>
      <c r="K4" s="290" t="s">
        <v>302</v>
      </c>
      <c r="L4" s="290"/>
      <c r="M4" s="290"/>
      <c r="N4" s="290"/>
      <c r="O4" s="290" t="s">
        <v>304</v>
      </c>
      <c r="P4" s="290"/>
      <c r="Q4" s="290"/>
      <c r="R4" s="290"/>
      <c r="S4" s="334"/>
      <c r="T4" s="334"/>
      <c r="U4" s="334"/>
      <c r="V4" s="334"/>
      <c r="W4" s="334"/>
      <c r="X4" s="334"/>
      <c r="Y4" s="334"/>
      <c r="Z4" s="334"/>
      <c r="AA4" s="334"/>
      <c r="AB4" s="334"/>
      <c r="AC4" s="334"/>
      <c r="AD4" s="335"/>
    </row>
    <row r="5" spans="1:32" ht="21.75" customHeight="1">
      <c r="A5" s="233" t="s">
        <v>194</v>
      </c>
      <c r="B5" s="233"/>
      <c r="C5" s="21" t="s">
        <v>107</v>
      </c>
      <c r="D5" s="22" t="s">
        <v>176</v>
      </c>
      <c r="E5" s="339" t="s">
        <v>123</v>
      </c>
      <c r="F5" s="373"/>
      <c r="G5" s="347">
        <v>1036</v>
      </c>
      <c r="H5" s="348"/>
      <c r="I5" s="348"/>
      <c r="J5" s="348"/>
      <c r="K5" s="348">
        <v>1017</v>
      </c>
      <c r="L5" s="348"/>
      <c r="M5" s="348"/>
      <c r="N5" s="348"/>
      <c r="O5" s="348">
        <v>5</v>
      </c>
      <c r="P5" s="348"/>
      <c r="Q5" s="348"/>
      <c r="R5" s="348"/>
      <c r="S5" s="348">
        <v>4</v>
      </c>
      <c r="T5" s="348"/>
      <c r="U5" s="348"/>
      <c r="V5" s="348"/>
      <c r="W5" s="348">
        <v>10</v>
      </c>
      <c r="X5" s="348"/>
      <c r="Y5" s="348"/>
      <c r="Z5" s="348"/>
      <c r="AA5" s="348" t="s">
        <v>0</v>
      </c>
      <c r="AB5" s="348"/>
      <c r="AC5" s="348"/>
      <c r="AD5" s="348"/>
      <c r="AF5" s="61" t="s">
        <v>195</v>
      </c>
    </row>
    <row r="6" spans="1:32" ht="21.75" customHeight="1">
      <c r="A6" s="233"/>
      <c r="B6" s="233"/>
      <c r="C6" s="21" t="s">
        <v>107</v>
      </c>
      <c r="D6" s="22" t="s">
        <v>185</v>
      </c>
      <c r="E6" s="13"/>
      <c r="F6" s="25"/>
      <c r="G6" s="347">
        <v>1037</v>
      </c>
      <c r="H6" s="348"/>
      <c r="I6" s="348"/>
      <c r="J6" s="348"/>
      <c r="K6" s="348">
        <v>1018</v>
      </c>
      <c r="L6" s="348"/>
      <c r="M6" s="348"/>
      <c r="N6" s="348"/>
      <c r="O6" s="348">
        <v>1</v>
      </c>
      <c r="P6" s="348"/>
      <c r="Q6" s="348"/>
      <c r="R6" s="348"/>
      <c r="S6" s="348">
        <v>7</v>
      </c>
      <c r="T6" s="348"/>
      <c r="U6" s="348"/>
      <c r="V6" s="348"/>
      <c r="W6" s="348">
        <v>10</v>
      </c>
      <c r="X6" s="348"/>
      <c r="Y6" s="348"/>
      <c r="Z6" s="348"/>
      <c r="AA6" s="348">
        <v>1</v>
      </c>
      <c r="AB6" s="348"/>
      <c r="AC6" s="348"/>
      <c r="AD6" s="348"/>
      <c r="AF6" s="61" t="s">
        <v>196</v>
      </c>
    </row>
    <row r="7" spans="1:30" ht="21.75" customHeight="1">
      <c r="A7" s="233"/>
      <c r="B7" s="233"/>
      <c r="C7" s="21" t="s">
        <v>216</v>
      </c>
      <c r="D7" s="22" t="s">
        <v>217</v>
      </c>
      <c r="E7" s="221"/>
      <c r="F7" s="337"/>
      <c r="G7" s="347">
        <v>1035</v>
      </c>
      <c r="H7" s="348"/>
      <c r="I7" s="348"/>
      <c r="J7" s="348"/>
      <c r="K7" s="348">
        <v>1023</v>
      </c>
      <c r="L7" s="348"/>
      <c r="M7" s="348"/>
      <c r="N7" s="348"/>
      <c r="O7" s="348">
        <v>1</v>
      </c>
      <c r="P7" s="348"/>
      <c r="Q7" s="348"/>
      <c r="R7" s="348"/>
      <c r="S7" s="348">
        <v>6</v>
      </c>
      <c r="T7" s="348"/>
      <c r="U7" s="348"/>
      <c r="V7" s="348"/>
      <c r="W7" s="348">
        <v>5</v>
      </c>
      <c r="X7" s="348"/>
      <c r="Y7" s="348"/>
      <c r="Z7" s="348"/>
      <c r="AA7" s="348" t="s">
        <v>117</v>
      </c>
      <c r="AB7" s="348"/>
      <c r="AC7" s="348"/>
      <c r="AD7" s="348"/>
    </row>
    <row r="8" spans="1:30" ht="21.75" customHeight="1">
      <c r="A8" s="221"/>
      <c r="B8" s="221"/>
      <c r="C8" s="18" t="s">
        <v>216</v>
      </c>
      <c r="D8" s="19" t="s">
        <v>251</v>
      </c>
      <c r="E8" s="221"/>
      <c r="F8" s="221"/>
      <c r="G8" s="341">
        <f>SUM(G10:J11)</f>
        <v>1029</v>
      </c>
      <c r="H8" s="342"/>
      <c r="I8" s="342"/>
      <c r="J8" s="342"/>
      <c r="K8" s="342">
        <f>SUM(K10:N11)</f>
        <v>1015</v>
      </c>
      <c r="L8" s="342"/>
      <c r="M8" s="342"/>
      <c r="N8" s="342"/>
      <c r="O8" s="342">
        <f>SUM(O10:R11)</f>
        <v>2</v>
      </c>
      <c r="P8" s="342"/>
      <c r="Q8" s="342"/>
      <c r="R8" s="342"/>
      <c r="S8" s="342">
        <f>SUM(S10:V11)</f>
        <v>4</v>
      </c>
      <c r="T8" s="342"/>
      <c r="U8" s="342"/>
      <c r="V8" s="342"/>
      <c r="W8" s="342">
        <f>SUM(W10:Z11)</f>
        <v>8</v>
      </c>
      <c r="X8" s="342"/>
      <c r="Y8" s="342"/>
      <c r="Z8" s="342"/>
      <c r="AA8" s="342" t="s">
        <v>117</v>
      </c>
      <c r="AB8" s="342"/>
      <c r="AC8" s="342"/>
      <c r="AD8" s="342"/>
    </row>
    <row r="9" spans="1:30" ht="18.75" customHeight="1">
      <c r="A9" s="14"/>
      <c r="B9" s="14"/>
      <c r="C9" s="14"/>
      <c r="D9" s="14"/>
      <c r="E9" s="14"/>
      <c r="F9" s="15"/>
      <c r="G9" s="349"/>
      <c r="H9" s="349"/>
      <c r="I9" s="349"/>
      <c r="J9" s="349"/>
      <c r="K9" s="349"/>
      <c r="L9" s="349"/>
      <c r="M9" s="349"/>
      <c r="N9" s="349"/>
      <c r="O9" s="349"/>
      <c r="P9" s="349"/>
      <c r="Q9" s="349"/>
      <c r="R9" s="349"/>
      <c r="S9" s="349"/>
      <c r="T9" s="349"/>
      <c r="U9" s="349"/>
      <c r="V9" s="349"/>
      <c r="W9" s="349"/>
      <c r="X9" s="349"/>
      <c r="Y9" s="349"/>
      <c r="Z9" s="349"/>
      <c r="AA9" s="349"/>
      <c r="AB9" s="349"/>
      <c r="AC9" s="349"/>
      <c r="AD9" s="349"/>
    </row>
    <row r="10" spans="1:30" ht="21.75" customHeight="1">
      <c r="A10" s="231" t="s">
        <v>151</v>
      </c>
      <c r="B10" s="231"/>
      <c r="C10" s="231"/>
      <c r="D10" s="231"/>
      <c r="E10" s="231"/>
      <c r="F10" s="213"/>
      <c r="G10" s="349">
        <f>SUM(K10:AD10)</f>
        <v>551</v>
      </c>
      <c r="H10" s="349"/>
      <c r="I10" s="349"/>
      <c r="J10" s="349"/>
      <c r="K10" s="349">
        <v>543</v>
      </c>
      <c r="L10" s="349"/>
      <c r="M10" s="349"/>
      <c r="N10" s="349"/>
      <c r="O10" s="348">
        <v>1</v>
      </c>
      <c r="P10" s="348"/>
      <c r="Q10" s="348"/>
      <c r="R10" s="348"/>
      <c r="S10" s="349">
        <v>3</v>
      </c>
      <c r="T10" s="349"/>
      <c r="U10" s="349"/>
      <c r="V10" s="349"/>
      <c r="W10" s="349">
        <v>4</v>
      </c>
      <c r="X10" s="349"/>
      <c r="Y10" s="349"/>
      <c r="Z10" s="349"/>
      <c r="AA10" s="348" t="s">
        <v>0</v>
      </c>
      <c r="AB10" s="348"/>
      <c r="AC10" s="348"/>
      <c r="AD10" s="348"/>
    </row>
    <row r="11" spans="1:30" ht="21.75" customHeight="1" thickBot="1">
      <c r="A11" s="231" t="s">
        <v>118</v>
      </c>
      <c r="B11" s="231"/>
      <c r="C11" s="231"/>
      <c r="D11" s="231"/>
      <c r="E11" s="231"/>
      <c r="F11" s="213"/>
      <c r="G11" s="349">
        <f>SUM(K11:AD11)</f>
        <v>478</v>
      </c>
      <c r="H11" s="349"/>
      <c r="I11" s="349"/>
      <c r="J11" s="349"/>
      <c r="K11" s="349">
        <v>472</v>
      </c>
      <c r="L11" s="349"/>
      <c r="M11" s="349"/>
      <c r="N11" s="349"/>
      <c r="O11" s="349">
        <v>1</v>
      </c>
      <c r="P11" s="349"/>
      <c r="Q11" s="349"/>
      <c r="R11" s="349"/>
      <c r="S11" s="349">
        <v>1</v>
      </c>
      <c r="T11" s="349"/>
      <c r="U11" s="349"/>
      <c r="V11" s="349"/>
      <c r="W11" s="349">
        <v>4</v>
      </c>
      <c r="X11" s="349"/>
      <c r="Y11" s="349"/>
      <c r="Z11" s="349"/>
      <c r="AA11" s="348" t="s">
        <v>0</v>
      </c>
      <c r="AB11" s="348"/>
      <c r="AC11" s="348"/>
      <c r="AD11" s="348"/>
    </row>
    <row r="12" spans="1:30" ht="21.75" customHeight="1">
      <c r="A12" s="42"/>
      <c r="B12" s="345"/>
      <c r="C12" s="346"/>
      <c r="D12" s="346"/>
      <c r="E12" s="346"/>
      <c r="F12" s="346"/>
      <c r="G12" s="346"/>
      <c r="H12" s="346"/>
      <c r="I12" s="346"/>
      <c r="J12" s="346"/>
      <c r="K12" s="346"/>
      <c r="L12" s="346"/>
      <c r="M12" s="346"/>
      <c r="N12" s="346"/>
      <c r="O12" s="346"/>
      <c r="P12" s="346"/>
      <c r="Q12" s="33"/>
      <c r="R12" s="33"/>
      <c r="S12" s="33"/>
      <c r="T12" s="33"/>
      <c r="U12" s="33"/>
      <c r="V12" s="33"/>
      <c r="W12" s="33"/>
      <c r="X12" s="33"/>
      <c r="Y12" s="253" t="s">
        <v>174</v>
      </c>
      <c r="Z12" s="254"/>
      <c r="AA12" s="254"/>
      <c r="AB12" s="254"/>
      <c r="AC12" s="254"/>
      <c r="AD12" s="254"/>
    </row>
    <row r="13" spans="1:30" ht="19.5" customHeight="1">
      <c r="A13" s="43"/>
      <c r="B13" s="363"/>
      <c r="C13" s="364"/>
      <c r="D13" s="364"/>
      <c r="E13" s="364"/>
      <c r="F13" s="364"/>
      <c r="G13" s="364"/>
      <c r="H13" s="364"/>
      <c r="I13" s="364"/>
      <c r="J13" s="364"/>
      <c r="K13" s="364"/>
      <c r="L13" s="364"/>
      <c r="M13" s="364"/>
      <c r="N13" s="364"/>
      <c r="O13" s="364"/>
      <c r="P13" s="364"/>
      <c r="Y13" s="330" t="s">
        <v>309</v>
      </c>
      <c r="Z13" s="331"/>
      <c r="AA13" s="331"/>
      <c r="AB13" s="331"/>
      <c r="AC13" s="331"/>
      <c r="AD13" s="331"/>
    </row>
    <row r="14" spans="1:16" ht="11.25" customHeight="1">
      <c r="A14" s="43"/>
      <c r="B14" s="46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</row>
    <row r="15" spans="1:30" ht="21.75" customHeight="1">
      <c r="A15" s="241" t="s">
        <v>322</v>
      </c>
      <c r="B15" s="241"/>
      <c r="C15" s="241"/>
      <c r="D15" s="241"/>
      <c r="E15" s="241"/>
      <c r="F15" s="241"/>
      <c r="G15" s="241"/>
      <c r="H15" s="241"/>
      <c r="I15" s="241"/>
      <c r="J15" s="241"/>
      <c r="K15" s="241"/>
      <c r="L15" s="241"/>
      <c r="M15" s="241"/>
      <c r="N15" s="241"/>
      <c r="O15" s="241"/>
      <c r="P15" s="241"/>
      <c r="Q15" s="241"/>
      <c r="R15" s="241"/>
      <c r="S15" s="241"/>
      <c r="T15" s="241"/>
      <c r="U15" s="241"/>
      <c r="V15" s="241"/>
      <c r="W15" s="241"/>
      <c r="X15" s="241"/>
      <c r="Y15" s="241"/>
      <c r="Z15" s="241"/>
      <c r="AA15" s="241"/>
      <c r="AB15" s="241"/>
      <c r="AC15" s="241"/>
      <c r="AD15" s="241"/>
    </row>
    <row r="16" spans="26:30" ht="21.75" customHeight="1" thickBot="1">
      <c r="Z16" s="239" t="s">
        <v>147</v>
      </c>
      <c r="AA16" s="372"/>
      <c r="AB16" s="372"/>
      <c r="AC16" s="372"/>
      <c r="AD16" s="372"/>
    </row>
    <row r="17" spans="1:30" ht="21.75" customHeight="1">
      <c r="A17" s="264" t="s">
        <v>130</v>
      </c>
      <c r="B17" s="264"/>
      <c r="C17" s="264"/>
      <c r="D17" s="264"/>
      <c r="E17" s="264"/>
      <c r="F17" s="264"/>
      <c r="G17" s="264"/>
      <c r="H17" s="264"/>
      <c r="I17" s="265"/>
      <c r="J17" s="199" t="s">
        <v>197</v>
      </c>
      <c r="K17" s="332"/>
      <c r="L17" s="332"/>
      <c r="M17" s="332"/>
      <c r="N17" s="332"/>
      <c r="O17" s="332"/>
      <c r="P17" s="332"/>
      <c r="Q17" s="199" t="s">
        <v>151</v>
      </c>
      <c r="R17" s="332"/>
      <c r="S17" s="332"/>
      <c r="T17" s="332"/>
      <c r="U17" s="332"/>
      <c r="V17" s="332"/>
      <c r="W17" s="332"/>
      <c r="X17" s="199" t="s">
        <v>118</v>
      </c>
      <c r="Y17" s="332"/>
      <c r="Z17" s="332"/>
      <c r="AA17" s="332"/>
      <c r="AB17" s="332"/>
      <c r="AC17" s="332"/>
      <c r="AD17" s="333"/>
    </row>
    <row r="18" spans="1:30" ht="21.75" customHeight="1">
      <c r="A18" s="266"/>
      <c r="B18" s="266"/>
      <c r="C18" s="266"/>
      <c r="D18" s="266"/>
      <c r="E18" s="266"/>
      <c r="F18" s="266"/>
      <c r="G18" s="266"/>
      <c r="H18" s="266"/>
      <c r="I18" s="267"/>
      <c r="J18" s="334"/>
      <c r="K18" s="334"/>
      <c r="L18" s="334"/>
      <c r="M18" s="334"/>
      <c r="N18" s="334"/>
      <c r="O18" s="334"/>
      <c r="P18" s="334"/>
      <c r="Q18" s="334"/>
      <c r="R18" s="334"/>
      <c r="S18" s="334"/>
      <c r="T18" s="334"/>
      <c r="U18" s="334"/>
      <c r="V18" s="334"/>
      <c r="W18" s="334"/>
      <c r="X18" s="334"/>
      <c r="Y18" s="334"/>
      <c r="Z18" s="334"/>
      <c r="AA18" s="334"/>
      <c r="AB18" s="334"/>
      <c r="AC18" s="334"/>
      <c r="AD18" s="335"/>
    </row>
    <row r="19" spans="1:30" ht="21.75" customHeight="1">
      <c r="A19" s="210" t="s">
        <v>194</v>
      </c>
      <c r="B19" s="210"/>
      <c r="C19" s="210"/>
      <c r="D19" s="31">
        <v>1</v>
      </c>
      <c r="E19" s="34" t="s">
        <v>176</v>
      </c>
      <c r="F19" s="210" t="s">
        <v>123</v>
      </c>
      <c r="G19" s="210"/>
      <c r="H19" s="210"/>
      <c r="I19" s="15"/>
      <c r="J19" s="232">
        <v>4</v>
      </c>
      <c r="K19" s="292"/>
      <c r="L19" s="292"/>
      <c r="M19" s="292"/>
      <c r="N19" s="292"/>
      <c r="O19" s="292"/>
      <c r="P19" s="292"/>
      <c r="Q19" s="349">
        <v>2</v>
      </c>
      <c r="R19" s="292"/>
      <c r="S19" s="292"/>
      <c r="T19" s="292"/>
      <c r="U19" s="292"/>
      <c r="V19" s="292"/>
      <c r="W19" s="292"/>
      <c r="X19" s="349">
        <v>2</v>
      </c>
      <c r="Y19" s="292"/>
      <c r="Z19" s="292"/>
      <c r="AA19" s="292"/>
      <c r="AB19" s="292"/>
      <c r="AC19" s="292"/>
      <c r="AD19" s="292"/>
    </row>
    <row r="20" spans="1:30" ht="21.75" customHeight="1">
      <c r="A20" s="13"/>
      <c r="B20" s="49"/>
      <c r="C20" s="49"/>
      <c r="D20" s="31">
        <v>1</v>
      </c>
      <c r="E20" s="34" t="s">
        <v>185</v>
      </c>
      <c r="G20" s="233"/>
      <c r="H20" s="233"/>
      <c r="I20" s="15"/>
      <c r="J20" s="232">
        <v>8</v>
      </c>
      <c r="K20" s="292"/>
      <c r="L20" s="292"/>
      <c r="M20" s="292"/>
      <c r="N20" s="292"/>
      <c r="O20" s="292"/>
      <c r="P20" s="292"/>
      <c r="Q20" s="349">
        <v>2</v>
      </c>
      <c r="R20" s="292"/>
      <c r="S20" s="292"/>
      <c r="T20" s="292"/>
      <c r="U20" s="292"/>
      <c r="V20" s="292"/>
      <c r="W20" s="292"/>
      <c r="X20" s="349">
        <v>6</v>
      </c>
      <c r="Y20" s="292"/>
      <c r="Z20" s="292"/>
      <c r="AA20" s="292"/>
      <c r="AB20" s="292"/>
      <c r="AC20" s="292"/>
      <c r="AD20" s="292"/>
    </row>
    <row r="21" spans="1:30" ht="21.75" customHeight="1">
      <c r="A21" s="13"/>
      <c r="B21" s="49"/>
      <c r="C21" s="49"/>
      <c r="D21" s="93" t="s">
        <v>216</v>
      </c>
      <c r="E21" s="34" t="s">
        <v>217</v>
      </c>
      <c r="G21" s="233"/>
      <c r="H21" s="233"/>
      <c r="I21" s="15"/>
      <c r="J21" s="232">
        <v>9</v>
      </c>
      <c r="K21" s="292"/>
      <c r="L21" s="292"/>
      <c r="M21" s="292"/>
      <c r="N21" s="292"/>
      <c r="O21" s="292"/>
      <c r="P21" s="292"/>
      <c r="Q21" s="349">
        <v>5</v>
      </c>
      <c r="R21" s="292"/>
      <c r="S21" s="292"/>
      <c r="T21" s="292"/>
      <c r="U21" s="292"/>
      <c r="V21" s="292"/>
      <c r="W21" s="292"/>
      <c r="X21" s="349">
        <v>4</v>
      </c>
      <c r="Y21" s="292"/>
      <c r="Z21" s="292"/>
      <c r="AA21" s="292"/>
      <c r="AB21" s="292"/>
      <c r="AC21" s="292"/>
      <c r="AD21" s="292"/>
    </row>
    <row r="22" spans="1:30" s="139" customFormat="1" ht="21.75" customHeight="1">
      <c r="A22" s="37"/>
      <c r="B22" s="130"/>
      <c r="C22" s="130"/>
      <c r="D22" s="140" t="s">
        <v>216</v>
      </c>
      <c r="E22" s="141" t="s">
        <v>107</v>
      </c>
      <c r="F22" s="32"/>
      <c r="G22" s="221"/>
      <c r="H22" s="221"/>
      <c r="I22" s="20"/>
      <c r="J22" s="223">
        <f>SUM(J24:P27)</f>
        <v>7</v>
      </c>
      <c r="K22" s="371"/>
      <c r="L22" s="371"/>
      <c r="M22" s="371"/>
      <c r="N22" s="371"/>
      <c r="O22" s="371"/>
      <c r="P22" s="371"/>
      <c r="Q22" s="350">
        <f>SUM(Q24:W27)</f>
        <v>6</v>
      </c>
      <c r="R22" s="371"/>
      <c r="S22" s="371"/>
      <c r="T22" s="371"/>
      <c r="U22" s="371"/>
      <c r="V22" s="371"/>
      <c r="W22" s="371"/>
      <c r="X22" s="350">
        <f>SUM(X24:AD27)</f>
        <v>1</v>
      </c>
      <c r="Y22" s="371"/>
      <c r="Z22" s="371"/>
      <c r="AA22" s="371"/>
      <c r="AB22" s="371"/>
      <c r="AC22" s="371"/>
      <c r="AD22" s="371"/>
    </row>
    <row r="23" spans="1:30" ht="18.75" customHeight="1">
      <c r="A23" s="14"/>
      <c r="B23" s="14"/>
      <c r="C23" s="14"/>
      <c r="D23" s="14"/>
      <c r="E23" s="14"/>
      <c r="F23" s="14"/>
      <c r="G23" s="14"/>
      <c r="H23" s="14"/>
      <c r="I23" s="15"/>
      <c r="J23" s="349"/>
      <c r="K23" s="349"/>
      <c r="L23" s="349"/>
      <c r="M23" s="349"/>
      <c r="N23" s="349"/>
      <c r="O23" s="349"/>
      <c r="P23" s="349"/>
      <c r="Q23" s="349"/>
      <c r="R23" s="349"/>
      <c r="S23" s="349"/>
      <c r="T23" s="349"/>
      <c r="U23" s="349"/>
      <c r="V23" s="349"/>
      <c r="W23" s="349"/>
      <c r="X23" s="349"/>
      <c r="Y23" s="349"/>
      <c r="Z23" s="349"/>
      <c r="AA23" s="349"/>
      <c r="AB23" s="349"/>
      <c r="AC23" s="349"/>
      <c r="AD23" s="349"/>
    </row>
    <row r="24" spans="1:30" ht="21.75" customHeight="1">
      <c r="A24" s="256" t="s">
        <v>198</v>
      </c>
      <c r="B24" s="256"/>
      <c r="C24" s="256"/>
      <c r="D24" s="256"/>
      <c r="E24" s="256"/>
      <c r="F24" s="256"/>
      <c r="G24" s="256"/>
      <c r="H24" s="256"/>
      <c r="I24" s="257"/>
      <c r="J24" s="349" t="s">
        <v>117</v>
      </c>
      <c r="K24" s="349"/>
      <c r="L24" s="349"/>
      <c r="M24" s="349"/>
      <c r="N24" s="349"/>
      <c r="O24" s="349"/>
      <c r="P24" s="349"/>
      <c r="Q24" s="349" t="s">
        <v>117</v>
      </c>
      <c r="R24" s="349"/>
      <c r="S24" s="349"/>
      <c r="T24" s="349"/>
      <c r="U24" s="349"/>
      <c r="V24" s="349"/>
      <c r="W24" s="349"/>
      <c r="X24" s="349" t="s">
        <v>117</v>
      </c>
      <c r="Y24" s="349"/>
      <c r="Z24" s="349"/>
      <c r="AA24" s="349"/>
      <c r="AB24" s="349"/>
      <c r="AC24" s="349"/>
      <c r="AD24" s="349"/>
    </row>
    <row r="25" spans="1:30" ht="21.75" customHeight="1">
      <c r="A25" s="256" t="s">
        <v>199</v>
      </c>
      <c r="B25" s="256"/>
      <c r="C25" s="256"/>
      <c r="D25" s="256"/>
      <c r="E25" s="256"/>
      <c r="F25" s="256"/>
      <c r="G25" s="256"/>
      <c r="H25" s="256"/>
      <c r="I25" s="257"/>
      <c r="J25" s="349">
        <v>2</v>
      </c>
      <c r="K25" s="349"/>
      <c r="L25" s="349"/>
      <c r="M25" s="349"/>
      <c r="N25" s="349"/>
      <c r="O25" s="349"/>
      <c r="P25" s="349"/>
      <c r="Q25" s="349">
        <v>2</v>
      </c>
      <c r="R25" s="349"/>
      <c r="S25" s="349"/>
      <c r="T25" s="349"/>
      <c r="U25" s="349"/>
      <c r="V25" s="349"/>
      <c r="W25" s="349"/>
      <c r="X25" s="349" t="s">
        <v>117</v>
      </c>
      <c r="Y25" s="349"/>
      <c r="Z25" s="349"/>
      <c r="AA25" s="349"/>
      <c r="AB25" s="349"/>
      <c r="AC25" s="349"/>
      <c r="AD25" s="349"/>
    </row>
    <row r="26" spans="1:30" ht="21.75" customHeight="1">
      <c r="A26" s="256" t="s">
        <v>200</v>
      </c>
      <c r="B26" s="256"/>
      <c r="C26" s="256"/>
      <c r="D26" s="256"/>
      <c r="E26" s="256"/>
      <c r="F26" s="256"/>
      <c r="G26" s="256"/>
      <c r="H26" s="256"/>
      <c r="I26" s="257"/>
      <c r="J26" s="349">
        <v>4</v>
      </c>
      <c r="K26" s="349"/>
      <c r="L26" s="349"/>
      <c r="M26" s="349"/>
      <c r="N26" s="349"/>
      <c r="O26" s="349"/>
      <c r="P26" s="349"/>
      <c r="Q26" s="349">
        <v>3</v>
      </c>
      <c r="R26" s="349"/>
      <c r="S26" s="349"/>
      <c r="T26" s="349"/>
      <c r="U26" s="349"/>
      <c r="V26" s="349"/>
      <c r="W26" s="349"/>
      <c r="X26" s="349">
        <v>1</v>
      </c>
      <c r="Y26" s="349"/>
      <c r="Z26" s="349"/>
      <c r="AA26" s="349"/>
      <c r="AB26" s="349"/>
      <c r="AC26" s="349"/>
      <c r="AD26" s="349"/>
    </row>
    <row r="27" spans="1:30" ht="21.75" customHeight="1" thickBot="1">
      <c r="A27" s="256" t="s">
        <v>201</v>
      </c>
      <c r="B27" s="256"/>
      <c r="C27" s="256"/>
      <c r="D27" s="256"/>
      <c r="E27" s="256"/>
      <c r="F27" s="256"/>
      <c r="G27" s="256"/>
      <c r="H27" s="256"/>
      <c r="I27" s="257"/>
      <c r="J27" s="369">
        <v>1</v>
      </c>
      <c r="K27" s="370"/>
      <c r="L27" s="370"/>
      <c r="M27" s="370"/>
      <c r="N27" s="370"/>
      <c r="O27" s="370"/>
      <c r="P27" s="370"/>
      <c r="Q27" s="349">
        <v>1</v>
      </c>
      <c r="R27" s="349"/>
      <c r="S27" s="349"/>
      <c r="T27" s="349"/>
      <c r="U27" s="349"/>
      <c r="V27" s="349"/>
      <c r="W27" s="349"/>
      <c r="X27" s="349" t="s">
        <v>117</v>
      </c>
      <c r="Y27" s="349"/>
      <c r="Z27" s="349"/>
      <c r="AA27" s="349"/>
      <c r="AB27" s="349"/>
      <c r="AC27" s="349"/>
      <c r="AD27" s="349"/>
    </row>
    <row r="28" spans="1:30" ht="21.75" customHeight="1">
      <c r="A28" s="51" t="s">
        <v>172</v>
      </c>
      <c r="B28" s="52"/>
      <c r="C28" s="52"/>
      <c r="D28" s="52"/>
      <c r="E28" s="52"/>
      <c r="F28" s="52"/>
      <c r="G28" s="52"/>
      <c r="H28" s="52"/>
      <c r="I28" s="52"/>
      <c r="J28" s="45"/>
      <c r="K28" s="45"/>
      <c r="L28" s="45"/>
      <c r="M28" s="45"/>
      <c r="N28" s="45"/>
      <c r="O28" s="45"/>
      <c r="Q28" s="33"/>
      <c r="R28" s="33"/>
      <c r="S28" s="33"/>
      <c r="T28" s="33"/>
      <c r="U28" s="33"/>
      <c r="V28" s="33"/>
      <c r="W28" s="33"/>
      <c r="X28" s="33"/>
      <c r="Y28" s="253" t="s">
        <v>174</v>
      </c>
      <c r="Z28" s="254"/>
      <c r="AA28" s="254"/>
      <c r="AB28" s="254"/>
      <c r="AC28" s="254"/>
      <c r="AD28" s="254"/>
    </row>
    <row r="29" spans="1:30" ht="19.5" customHeight="1">
      <c r="A29" s="43"/>
      <c r="B29" s="363"/>
      <c r="C29" s="364"/>
      <c r="D29" s="364"/>
      <c r="E29" s="364"/>
      <c r="F29" s="364"/>
      <c r="G29" s="364"/>
      <c r="H29" s="364"/>
      <c r="I29" s="364"/>
      <c r="J29" s="364"/>
      <c r="K29" s="364"/>
      <c r="L29" s="364"/>
      <c r="M29" s="364"/>
      <c r="N29" s="364"/>
      <c r="O29" s="364"/>
      <c r="P29" s="364"/>
      <c r="Y29" s="330" t="s">
        <v>309</v>
      </c>
      <c r="Z29" s="331"/>
      <c r="AA29" s="331"/>
      <c r="AB29" s="331"/>
      <c r="AC29" s="331"/>
      <c r="AD29" s="331"/>
    </row>
    <row r="30" spans="1:30" ht="11.25" customHeight="1">
      <c r="A30" s="43"/>
      <c r="B30" s="46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Y30" s="31"/>
      <c r="Z30" s="31"/>
      <c r="AA30" s="31"/>
      <c r="AB30" s="31"/>
      <c r="AC30" s="31"/>
      <c r="AD30" s="31"/>
    </row>
    <row r="31" spans="1:30" ht="21.75" customHeight="1">
      <c r="A31" s="241" t="s">
        <v>323</v>
      </c>
      <c r="B31" s="241"/>
      <c r="C31" s="241"/>
      <c r="D31" s="241"/>
      <c r="E31" s="241"/>
      <c r="F31" s="241"/>
      <c r="G31" s="241"/>
      <c r="H31" s="241"/>
      <c r="I31" s="241"/>
      <c r="J31" s="241"/>
      <c r="K31" s="241"/>
      <c r="L31" s="241"/>
      <c r="M31" s="241"/>
      <c r="N31" s="241"/>
      <c r="O31" s="241"/>
      <c r="P31" s="241"/>
      <c r="Q31" s="241"/>
      <c r="R31" s="241"/>
      <c r="S31" s="241"/>
      <c r="T31" s="241"/>
      <c r="U31" s="241"/>
      <c r="V31" s="241"/>
      <c r="W31" s="241"/>
      <c r="X31" s="241"/>
      <c r="Y31" s="241"/>
      <c r="Z31" s="241"/>
      <c r="AA31" s="241"/>
      <c r="AB31" s="241"/>
      <c r="AC31" s="241"/>
      <c r="AD31" s="241"/>
    </row>
    <row r="32" spans="27:30" ht="21.75" customHeight="1" thickBot="1">
      <c r="AA32" s="239" t="s">
        <v>147</v>
      </c>
      <c r="AB32" s="365"/>
      <c r="AC32" s="365"/>
      <c r="AD32" s="365"/>
    </row>
    <row r="33" spans="1:31" ht="21.75" customHeight="1">
      <c r="A33" s="264" t="s">
        <v>131</v>
      </c>
      <c r="B33" s="366"/>
      <c r="C33" s="366"/>
      <c r="D33" s="366"/>
      <c r="E33" s="366"/>
      <c r="F33" s="366"/>
      <c r="G33" s="366"/>
      <c r="H33" s="367"/>
      <c r="I33" s="199" t="s">
        <v>190</v>
      </c>
      <c r="J33" s="332"/>
      <c r="K33" s="332"/>
      <c r="L33" s="332"/>
      <c r="M33" s="274" t="s">
        <v>305</v>
      </c>
      <c r="N33" s="264"/>
      <c r="O33" s="265"/>
      <c r="P33" s="274" t="s">
        <v>202</v>
      </c>
      <c r="Q33" s="264"/>
      <c r="R33" s="265"/>
      <c r="S33" s="357" t="s">
        <v>307</v>
      </c>
      <c r="T33" s="358"/>
      <c r="U33" s="359"/>
      <c r="V33" s="274" t="s">
        <v>203</v>
      </c>
      <c r="W33" s="352"/>
      <c r="X33" s="353"/>
      <c r="Y33" s="274" t="s">
        <v>204</v>
      </c>
      <c r="Z33" s="352"/>
      <c r="AA33" s="353"/>
      <c r="AB33" s="274" t="s">
        <v>205</v>
      </c>
      <c r="AC33" s="352"/>
      <c r="AD33" s="352"/>
      <c r="AE33" s="29"/>
    </row>
    <row r="34" spans="1:35" ht="21.75" customHeight="1">
      <c r="A34" s="368"/>
      <c r="B34" s="368"/>
      <c r="C34" s="368"/>
      <c r="D34" s="368"/>
      <c r="E34" s="368"/>
      <c r="F34" s="368"/>
      <c r="G34" s="368"/>
      <c r="H34" s="340"/>
      <c r="I34" s="334"/>
      <c r="J34" s="334"/>
      <c r="K34" s="334"/>
      <c r="L34" s="334"/>
      <c r="M34" s="276" t="s">
        <v>306</v>
      </c>
      <c r="N34" s="266"/>
      <c r="O34" s="267"/>
      <c r="P34" s="276" t="s">
        <v>239</v>
      </c>
      <c r="Q34" s="266"/>
      <c r="R34" s="267"/>
      <c r="S34" s="360"/>
      <c r="T34" s="361"/>
      <c r="U34" s="362"/>
      <c r="V34" s="354"/>
      <c r="W34" s="355"/>
      <c r="X34" s="356"/>
      <c r="Y34" s="354"/>
      <c r="Z34" s="355"/>
      <c r="AA34" s="356"/>
      <c r="AB34" s="354"/>
      <c r="AC34" s="355"/>
      <c r="AD34" s="355"/>
      <c r="AE34" s="29"/>
      <c r="AF34" s="351" t="s">
        <v>206</v>
      </c>
      <c r="AG34" s="351"/>
      <c r="AH34" s="351" t="s">
        <v>207</v>
      </c>
      <c r="AI34" s="351"/>
    </row>
    <row r="35" spans="2:35" ht="21.75" customHeight="1">
      <c r="B35" s="233" t="s">
        <v>194</v>
      </c>
      <c r="C35" s="233"/>
      <c r="D35" s="21" t="s">
        <v>107</v>
      </c>
      <c r="E35" s="22" t="s">
        <v>176</v>
      </c>
      <c r="F35" s="233" t="s">
        <v>123</v>
      </c>
      <c r="G35" s="233"/>
      <c r="H35" s="14"/>
      <c r="I35" s="347">
        <f>SUM(M35:AD35)</f>
        <v>1036</v>
      </c>
      <c r="J35" s="348"/>
      <c r="K35" s="348"/>
      <c r="L35" s="348"/>
      <c r="M35" s="344">
        <v>515</v>
      </c>
      <c r="N35" s="344"/>
      <c r="O35" s="344"/>
      <c r="P35" s="344">
        <v>274</v>
      </c>
      <c r="Q35" s="344"/>
      <c r="R35" s="344"/>
      <c r="S35" s="344">
        <v>6</v>
      </c>
      <c r="T35" s="344"/>
      <c r="U35" s="344"/>
      <c r="V35" s="344">
        <v>193</v>
      </c>
      <c r="W35" s="344"/>
      <c r="X35" s="344"/>
      <c r="Y35" s="344">
        <v>47</v>
      </c>
      <c r="Z35" s="344"/>
      <c r="AA35" s="344"/>
      <c r="AB35" s="349">
        <v>1</v>
      </c>
      <c r="AC35" s="349"/>
      <c r="AD35" s="349"/>
      <c r="AE35" s="27"/>
      <c r="AF35" s="60" t="s">
        <v>208</v>
      </c>
      <c r="AG35" s="60">
        <v>183</v>
      </c>
      <c r="AH35" s="60" t="s">
        <v>209</v>
      </c>
      <c r="AI35" s="60">
        <v>174</v>
      </c>
    </row>
    <row r="36" spans="2:35" ht="21.75" customHeight="1">
      <c r="B36" s="233"/>
      <c r="C36" s="233"/>
      <c r="D36" s="21" t="s">
        <v>107</v>
      </c>
      <c r="E36" s="22" t="s">
        <v>185</v>
      </c>
      <c r="F36" s="233"/>
      <c r="G36" s="233"/>
      <c r="H36" s="14"/>
      <c r="I36" s="347">
        <f>SUM(M36:AD36)</f>
        <v>1038</v>
      </c>
      <c r="J36" s="348"/>
      <c r="K36" s="348"/>
      <c r="L36" s="348"/>
      <c r="M36" s="344">
        <v>584</v>
      </c>
      <c r="N36" s="344"/>
      <c r="O36" s="344"/>
      <c r="P36" s="344">
        <v>201</v>
      </c>
      <c r="Q36" s="344"/>
      <c r="R36" s="344"/>
      <c r="S36" s="344">
        <v>3</v>
      </c>
      <c r="T36" s="344"/>
      <c r="U36" s="344"/>
      <c r="V36" s="344">
        <v>190</v>
      </c>
      <c r="W36" s="344"/>
      <c r="X36" s="344"/>
      <c r="Y36" s="344">
        <v>60</v>
      </c>
      <c r="Z36" s="344"/>
      <c r="AA36" s="344"/>
      <c r="AB36" s="349" t="s">
        <v>117</v>
      </c>
      <c r="AC36" s="349"/>
      <c r="AD36" s="349"/>
      <c r="AE36" s="27"/>
      <c r="AF36" s="60" t="s">
        <v>210</v>
      </c>
      <c r="AG36" s="60">
        <v>18</v>
      </c>
      <c r="AH36" s="60" t="s">
        <v>211</v>
      </c>
      <c r="AI36" s="60">
        <v>16</v>
      </c>
    </row>
    <row r="37" spans="2:35" ht="21.75" customHeight="1">
      <c r="B37" s="233"/>
      <c r="C37" s="233"/>
      <c r="D37" s="21" t="s">
        <v>216</v>
      </c>
      <c r="E37" s="22" t="s">
        <v>217</v>
      </c>
      <c r="F37" s="233"/>
      <c r="G37" s="233"/>
      <c r="H37" s="14"/>
      <c r="I37" s="347">
        <f>SUM(M37:AD37)</f>
        <v>1032</v>
      </c>
      <c r="J37" s="348"/>
      <c r="K37" s="348"/>
      <c r="L37" s="348"/>
      <c r="M37" s="344">
        <v>562</v>
      </c>
      <c r="N37" s="344"/>
      <c r="O37" s="344"/>
      <c r="P37" s="344">
        <v>212</v>
      </c>
      <c r="Q37" s="344"/>
      <c r="R37" s="344"/>
      <c r="S37" s="344">
        <v>5</v>
      </c>
      <c r="T37" s="344"/>
      <c r="U37" s="344"/>
      <c r="V37" s="344">
        <v>217</v>
      </c>
      <c r="W37" s="344"/>
      <c r="X37" s="344"/>
      <c r="Y37" s="344">
        <v>36</v>
      </c>
      <c r="Z37" s="344"/>
      <c r="AA37" s="344"/>
      <c r="AB37" s="349" t="s">
        <v>117</v>
      </c>
      <c r="AC37" s="349"/>
      <c r="AD37" s="349"/>
      <c r="AE37" s="27"/>
      <c r="AF37" s="60" t="s">
        <v>212</v>
      </c>
      <c r="AG37" s="60">
        <f>SUM(AG35:AG36)</f>
        <v>201</v>
      </c>
      <c r="AH37" s="60" t="s">
        <v>212</v>
      </c>
      <c r="AI37" s="60">
        <f>SUM(AI35:AI36)</f>
        <v>190</v>
      </c>
    </row>
    <row r="38" spans="2:31" ht="21.75" customHeight="1" thickBot="1">
      <c r="B38" s="233"/>
      <c r="C38" s="233"/>
      <c r="D38" s="18" t="s">
        <v>216</v>
      </c>
      <c r="E38" s="19" t="s">
        <v>107</v>
      </c>
      <c r="F38" s="221"/>
      <c r="G38" s="221"/>
      <c r="H38" s="110"/>
      <c r="I38" s="341">
        <f>SUM(M38:AD38)</f>
        <v>968</v>
      </c>
      <c r="J38" s="342"/>
      <c r="K38" s="342"/>
      <c r="L38" s="342"/>
      <c r="M38" s="343">
        <v>543</v>
      </c>
      <c r="N38" s="343"/>
      <c r="O38" s="343"/>
      <c r="P38" s="343">
        <v>185</v>
      </c>
      <c r="Q38" s="343"/>
      <c r="R38" s="343"/>
      <c r="S38" s="343">
        <v>2</v>
      </c>
      <c r="T38" s="343"/>
      <c r="U38" s="343"/>
      <c r="V38" s="343">
        <v>198</v>
      </c>
      <c r="W38" s="343"/>
      <c r="X38" s="343"/>
      <c r="Y38" s="343">
        <v>40</v>
      </c>
      <c r="Z38" s="343"/>
      <c r="AA38" s="343"/>
      <c r="AB38" s="350" t="s">
        <v>117</v>
      </c>
      <c r="AC38" s="350"/>
      <c r="AD38" s="350"/>
      <c r="AE38" s="27"/>
    </row>
    <row r="39" spans="1:30" ht="21.75" customHeight="1">
      <c r="A39" s="33"/>
      <c r="B39" s="345"/>
      <c r="C39" s="346"/>
      <c r="D39" s="346"/>
      <c r="E39" s="346"/>
      <c r="F39" s="346"/>
      <c r="G39" s="346"/>
      <c r="H39" s="346"/>
      <c r="I39" s="346"/>
      <c r="J39" s="346"/>
      <c r="K39" s="346"/>
      <c r="L39" s="346"/>
      <c r="M39" s="346"/>
      <c r="N39" s="346"/>
      <c r="O39" s="346"/>
      <c r="P39" s="346"/>
      <c r="Q39" s="33"/>
      <c r="R39" s="33"/>
      <c r="S39" s="33"/>
      <c r="T39" s="33"/>
      <c r="U39" s="33"/>
      <c r="V39" s="33"/>
      <c r="W39" s="33"/>
      <c r="X39" s="33"/>
      <c r="Y39" s="33"/>
      <c r="Z39" s="253" t="s">
        <v>153</v>
      </c>
      <c r="AA39" s="254"/>
      <c r="AB39" s="254"/>
      <c r="AC39" s="254"/>
      <c r="AD39" s="254"/>
    </row>
    <row r="40" spans="25:30" ht="19.5" customHeight="1">
      <c r="Y40" s="330" t="s">
        <v>309</v>
      </c>
      <c r="Z40" s="331"/>
      <c r="AA40" s="331"/>
      <c r="AB40" s="331"/>
      <c r="AC40" s="331"/>
      <c r="AD40" s="331"/>
    </row>
    <row r="41" ht="10.5" customHeight="1"/>
    <row r="42" spans="1:30" ht="21.75" customHeight="1">
      <c r="A42" s="241" t="s">
        <v>324</v>
      </c>
      <c r="B42" s="241"/>
      <c r="C42" s="241"/>
      <c r="D42" s="241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</row>
    <row r="43" s="1" customFormat="1" ht="13.5" customHeight="1" thickBot="1"/>
    <row r="44" spans="1:30" s="1" customFormat="1" ht="21.75" customHeight="1">
      <c r="A44" s="265" t="s">
        <v>20</v>
      </c>
      <c r="B44" s="332"/>
      <c r="C44" s="332"/>
      <c r="D44" s="332"/>
      <c r="E44" s="332"/>
      <c r="F44" s="332"/>
      <c r="G44" s="199" t="s">
        <v>15</v>
      </c>
      <c r="H44" s="332"/>
      <c r="I44" s="332"/>
      <c r="J44" s="332"/>
      <c r="K44" s="332"/>
      <c r="L44" s="332"/>
      <c r="M44" s="199" t="s">
        <v>16</v>
      </c>
      <c r="N44" s="332"/>
      <c r="O44" s="332"/>
      <c r="P44" s="332"/>
      <c r="Q44" s="332"/>
      <c r="R44" s="332"/>
      <c r="S44" s="199" t="s">
        <v>17</v>
      </c>
      <c r="T44" s="332"/>
      <c r="U44" s="332"/>
      <c r="V44" s="332"/>
      <c r="W44" s="332"/>
      <c r="X44" s="332"/>
      <c r="Y44" s="199" t="s">
        <v>18</v>
      </c>
      <c r="Z44" s="332"/>
      <c r="AA44" s="332"/>
      <c r="AB44" s="332"/>
      <c r="AC44" s="332"/>
      <c r="AD44" s="333"/>
    </row>
    <row r="45" spans="1:30" s="1" customFormat="1" ht="21.75" customHeight="1">
      <c r="A45" s="340"/>
      <c r="B45" s="334"/>
      <c r="C45" s="334"/>
      <c r="D45" s="334"/>
      <c r="E45" s="334"/>
      <c r="F45" s="334"/>
      <c r="G45" s="334"/>
      <c r="H45" s="334"/>
      <c r="I45" s="334"/>
      <c r="J45" s="334"/>
      <c r="K45" s="334"/>
      <c r="L45" s="334"/>
      <c r="M45" s="334"/>
      <c r="N45" s="334"/>
      <c r="O45" s="334"/>
      <c r="P45" s="334"/>
      <c r="Q45" s="334"/>
      <c r="R45" s="334"/>
      <c r="S45" s="334"/>
      <c r="T45" s="334"/>
      <c r="U45" s="334"/>
      <c r="V45" s="334"/>
      <c r="W45" s="334"/>
      <c r="X45" s="334"/>
      <c r="Y45" s="334"/>
      <c r="Z45" s="334"/>
      <c r="AA45" s="334"/>
      <c r="AB45" s="334"/>
      <c r="AC45" s="334"/>
      <c r="AD45" s="335"/>
    </row>
    <row r="46" spans="1:30" s="1" customFormat="1" ht="21.75" customHeight="1">
      <c r="A46" s="339" t="s">
        <v>13</v>
      </c>
      <c r="B46" s="339"/>
      <c r="C46" s="21" t="s">
        <v>14</v>
      </c>
      <c r="D46" s="22" t="s">
        <v>254</v>
      </c>
      <c r="E46" s="233" t="s">
        <v>127</v>
      </c>
      <c r="F46" s="233"/>
      <c r="G46" s="232">
        <v>142</v>
      </c>
      <c r="H46" s="255"/>
      <c r="I46" s="255"/>
      <c r="J46" s="255"/>
      <c r="K46" s="255"/>
      <c r="L46" s="255"/>
      <c r="M46" s="255">
        <v>1</v>
      </c>
      <c r="N46" s="255"/>
      <c r="O46" s="255"/>
      <c r="P46" s="255"/>
      <c r="Q46" s="255"/>
      <c r="R46" s="255"/>
      <c r="S46" s="255">
        <v>6</v>
      </c>
      <c r="T46" s="255"/>
      <c r="U46" s="255"/>
      <c r="V46" s="255"/>
      <c r="W46" s="255"/>
      <c r="X46" s="255"/>
      <c r="Y46" s="255">
        <v>135</v>
      </c>
      <c r="Z46" s="255"/>
      <c r="AA46" s="255"/>
      <c r="AB46" s="255"/>
      <c r="AC46" s="255"/>
      <c r="AD46" s="255"/>
    </row>
    <row r="47" spans="1:30" s="1" customFormat="1" ht="21.75" customHeight="1">
      <c r="A47" s="13"/>
      <c r="B47" s="13"/>
      <c r="C47" s="21" t="s">
        <v>255</v>
      </c>
      <c r="D47" s="22" t="s">
        <v>256</v>
      </c>
      <c r="E47" s="13"/>
      <c r="F47" s="13"/>
      <c r="G47" s="232">
        <v>143</v>
      </c>
      <c r="H47" s="255"/>
      <c r="I47" s="255"/>
      <c r="J47" s="255"/>
      <c r="K47" s="255"/>
      <c r="L47" s="255"/>
      <c r="M47" s="255">
        <v>1</v>
      </c>
      <c r="N47" s="255"/>
      <c r="O47" s="255"/>
      <c r="P47" s="255"/>
      <c r="Q47" s="255"/>
      <c r="R47" s="255"/>
      <c r="S47" s="255">
        <v>6</v>
      </c>
      <c r="T47" s="255"/>
      <c r="U47" s="255"/>
      <c r="V47" s="255"/>
      <c r="W47" s="255"/>
      <c r="X47" s="255"/>
      <c r="Y47" s="255">
        <v>136</v>
      </c>
      <c r="Z47" s="255"/>
      <c r="AA47" s="255"/>
      <c r="AB47" s="255"/>
      <c r="AC47" s="255"/>
      <c r="AD47" s="255"/>
    </row>
    <row r="48" spans="1:30" s="1" customFormat="1" ht="21.75" customHeight="1">
      <c r="A48" s="233"/>
      <c r="B48" s="233"/>
      <c r="C48" s="21" t="s">
        <v>216</v>
      </c>
      <c r="D48" s="22" t="s">
        <v>222</v>
      </c>
      <c r="E48" s="233"/>
      <c r="F48" s="233"/>
      <c r="G48" s="232">
        <v>143</v>
      </c>
      <c r="H48" s="255"/>
      <c r="I48" s="255"/>
      <c r="J48" s="255"/>
      <c r="K48" s="255"/>
      <c r="L48" s="255"/>
      <c r="M48" s="255">
        <v>1</v>
      </c>
      <c r="N48" s="255"/>
      <c r="O48" s="255"/>
      <c r="P48" s="255"/>
      <c r="Q48" s="255"/>
      <c r="R48" s="255"/>
      <c r="S48" s="255">
        <v>6</v>
      </c>
      <c r="T48" s="255"/>
      <c r="U48" s="255"/>
      <c r="V48" s="255"/>
      <c r="W48" s="255"/>
      <c r="X48" s="255"/>
      <c r="Y48" s="255">
        <v>136</v>
      </c>
      <c r="Z48" s="255"/>
      <c r="AA48" s="255"/>
      <c r="AB48" s="255"/>
      <c r="AC48" s="255"/>
      <c r="AD48" s="255"/>
    </row>
    <row r="49" spans="1:30" s="5" customFormat="1" ht="21.75" customHeight="1" thickBot="1">
      <c r="A49" s="221"/>
      <c r="B49" s="221"/>
      <c r="C49" s="18" t="s">
        <v>221</v>
      </c>
      <c r="D49" s="19" t="s">
        <v>252</v>
      </c>
      <c r="E49" s="221"/>
      <c r="F49" s="337"/>
      <c r="G49" s="338">
        <v>143</v>
      </c>
      <c r="H49" s="336"/>
      <c r="I49" s="336"/>
      <c r="J49" s="336"/>
      <c r="K49" s="336"/>
      <c r="L49" s="336"/>
      <c r="M49" s="336">
        <v>1</v>
      </c>
      <c r="N49" s="336"/>
      <c r="O49" s="336"/>
      <c r="P49" s="336"/>
      <c r="Q49" s="336"/>
      <c r="R49" s="336"/>
      <c r="S49" s="336">
        <v>6</v>
      </c>
      <c r="T49" s="336"/>
      <c r="U49" s="336"/>
      <c r="V49" s="336"/>
      <c r="W49" s="336"/>
      <c r="X49" s="336"/>
      <c r="Y49" s="336">
        <v>136</v>
      </c>
      <c r="Z49" s="336"/>
      <c r="AA49" s="336"/>
      <c r="AB49" s="336"/>
      <c r="AC49" s="336"/>
      <c r="AD49" s="336"/>
    </row>
    <row r="50" spans="1:30" s="1" customFormat="1" ht="21.75" customHeight="1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253" t="s">
        <v>19</v>
      </c>
      <c r="Z50" s="254"/>
      <c r="AA50" s="254"/>
      <c r="AB50" s="254"/>
      <c r="AC50" s="254"/>
      <c r="AD50" s="254"/>
    </row>
  </sheetData>
  <sheetProtection/>
  <mergeCells count="193">
    <mergeCell ref="A1:AD1"/>
    <mergeCell ref="Z2:AD2"/>
    <mergeCell ref="A3:F4"/>
    <mergeCell ref="G3:J4"/>
    <mergeCell ref="K3:N3"/>
    <mergeCell ref="O3:R3"/>
    <mergeCell ref="S3:V4"/>
    <mergeCell ref="W3:Z4"/>
    <mergeCell ref="AA3:AD4"/>
    <mergeCell ref="K4:N4"/>
    <mergeCell ref="G47:L47"/>
    <mergeCell ref="M47:R47"/>
    <mergeCell ref="S47:X47"/>
    <mergeCell ref="Y47:AD47"/>
    <mergeCell ref="O4:R4"/>
    <mergeCell ref="AA5:AD5"/>
    <mergeCell ref="A6:B6"/>
    <mergeCell ref="G6:J6"/>
    <mergeCell ref="K6:N6"/>
    <mergeCell ref="O6:R6"/>
    <mergeCell ref="S6:V6"/>
    <mergeCell ref="W6:Z6"/>
    <mergeCell ref="AA6:AD6"/>
    <mergeCell ref="W5:Z5"/>
    <mergeCell ref="A5:B5"/>
    <mergeCell ref="K7:N7"/>
    <mergeCell ref="S7:V7"/>
    <mergeCell ref="O8:R8"/>
    <mergeCell ref="S5:V5"/>
    <mergeCell ref="E5:F5"/>
    <mergeCell ref="G5:J5"/>
    <mergeCell ref="K5:N5"/>
    <mergeCell ref="O5:R5"/>
    <mergeCell ref="AA7:AD7"/>
    <mergeCell ref="W8:Z8"/>
    <mergeCell ref="AA8:AD8"/>
    <mergeCell ref="O7:R7"/>
    <mergeCell ref="K10:N10"/>
    <mergeCell ref="S8:V8"/>
    <mergeCell ref="W7:Z7"/>
    <mergeCell ref="A8:B8"/>
    <mergeCell ref="E8:F8"/>
    <mergeCell ref="G8:J8"/>
    <mergeCell ref="K8:N8"/>
    <mergeCell ref="A7:B7"/>
    <mergeCell ref="E7:F7"/>
    <mergeCell ref="G7:J7"/>
    <mergeCell ref="G9:J9"/>
    <mergeCell ref="K9:N9"/>
    <mergeCell ref="O9:R9"/>
    <mergeCell ref="S9:V9"/>
    <mergeCell ref="W9:Z9"/>
    <mergeCell ref="AA9:AD9"/>
    <mergeCell ref="S10:V10"/>
    <mergeCell ref="W10:Z10"/>
    <mergeCell ref="AA10:AD10"/>
    <mergeCell ref="O10:R10"/>
    <mergeCell ref="Q17:W18"/>
    <mergeCell ref="X17:AD18"/>
    <mergeCell ref="W11:Z11"/>
    <mergeCell ref="A15:AD15"/>
    <mergeCell ref="Z16:AD16"/>
    <mergeCell ref="B12:P12"/>
    <mergeCell ref="A10:F10"/>
    <mergeCell ref="G10:J10"/>
    <mergeCell ref="Y12:AD12"/>
    <mergeCell ref="B13:P13"/>
    <mergeCell ref="F19:H19"/>
    <mergeCell ref="A11:F11"/>
    <mergeCell ref="AA11:AD11"/>
    <mergeCell ref="G11:J11"/>
    <mergeCell ref="K11:N11"/>
    <mergeCell ref="Y13:AD13"/>
    <mergeCell ref="O11:R11"/>
    <mergeCell ref="S11:V11"/>
    <mergeCell ref="A19:C19"/>
    <mergeCell ref="G20:H20"/>
    <mergeCell ref="J20:P20"/>
    <mergeCell ref="A17:I18"/>
    <mergeCell ref="J17:P18"/>
    <mergeCell ref="Q20:W20"/>
    <mergeCell ref="J19:P19"/>
    <mergeCell ref="X20:AD20"/>
    <mergeCell ref="X22:AD22"/>
    <mergeCell ref="Q19:W19"/>
    <mergeCell ref="X19:AD19"/>
    <mergeCell ref="A25:I25"/>
    <mergeCell ref="J25:P25"/>
    <mergeCell ref="Q25:W25"/>
    <mergeCell ref="J23:P23"/>
    <mergeCell ref="Q23:W23"/>
    <mergeCell ref="A24:I24"/>
    <mergeCell ref="J24:P24"/>
    <mergeCell ref="Q24:W24"/>
    <mergeCell ref="X23:AD23"/>
    <mergeCell ref="J21:P21"/>
    <mergeCell ref="Q21:W21"/>
    <mergeCell ref="X21:AD21"/>
    <mergeCell ref="G21:H21"/>
    <mergeCell ref="G22:H22"/>
    <mergeCell ref="J22:P22"/>
    <mergeCell ref="Q22:W22"/>
    <mergeCell ref="X24:AD24"/>
    <mergeCell ref="A33:H34"/>
    <mergeCell ref="A31:AD31"/>
    <mergeCell ref="I33:L34"/>
    <mergeCell ref="X25:AD25"/>
    <mergeCell ref="A27:I27"/>
    <mergeCell ref="J27:P27"/>
    <mergeCell ref="Q27:W27"/>
    <mergeCell ref="X27:AD27"/>
    <mergeCell ref="A26:I26"/>
    <mergeCell ref="X26:AD26"/>
    <mergeCell ref="B29:P29"/>
    <mergeCell ref="Y29:AD29"/>
    <mergeCell ref="AA32:AD32"/>
    <mergeCell ref="J26:P26"/>
    <mergeCell ref="Q26:W26"/>
    <mergeCell ref="Y28:AD28"/>
    <mergeCell ref="M34:O34"/>
    <mergeCell ref="P34:R34"/>
    <mergeCell ref="V33:X34"/>
    <mergeCell ref="M33:O33"/>
    <mergeCell ref="P33:R33"/>
    <mergeCell ref="Y33:AA34"/>
    <mergeCell ref="AB33:AD34"/>
    <mergeCell ref="S33:U34"/>
    <mergeCell ref="P36:R36"/>
    <mergeCell ref="S36:U36"/>
    <mergeCell ref="AB36:AD36"/>
    <mergeCell ref="V36:X36"/>
    <mergeCell ref="Y36:AA36"/>
    <mergeCell ref="AB35:AD35"/>
    <mergeCell ref="AH34:AI34"/>
    <mergeCell ref="B35:C35"/>
    <mergeCell ref="F35:G35"/>
    <mergeCell ref="I35:L35"/>
    <mergeCell ref="M35:O35"/>
    <mergeCell ref="P35:R35"/>
    <mergeCell ref="S35:U35"/>
    <mergeCell ref="V35:X35"/>
    <mergeCell ref="AF34:AG34"/>
    <mergeCell ref="Y35:AA35"/>
    <mergeCell ref="B36:C36"/>
    <mergeCell ref="F36:G36"/>
    <mergeCell ref="I36:L36"/>
    <mergeCell ref="M36:O36"/>
    <mergeCell ref="Z39:AD39"/>
    <mergeCell ref="P38:R38"/>
    <mergeCell ref="S38:U38"/>
    <mergeCell ref="AB37:AD37"/>
    <mergeCell ref="Y38:AA38"/>
    <mergeCell ref="AB38:AD38"/>
    <mergeCell ref="V37:X37"/>
    <mergeCell ref="Y37:AA37"/>
    <mergeCell ref="B38:C38"/>
    <mergeCell ref="P37:R37"/>
    <mergeCell ref="S37:U37"/>
    <mergeCell ref="B39:P39"/>
    <mergeCell ref="B37:C37"/>
    <mergeCell ref="F38:G38"/>
    <mergeCell ref="I37:L37"/>
    <mergeCell ref="M37:O37"/>
    <mergeCell ref="F37:G37"/>
    <mergeCell ref="M44:R45"/>
    <mergeCell ref="S44:X45"/>
    <mergeCell ref="M46:R46"/>
    <mergeCell ref="I38:L38"/>
    <mergeCell ref="M38:O38"/>
    <mergeCell ref="V38:X38"/>
    <mergeCell ref="E46:F46"/>
    <mergeCell ref="G46:L46"/>
    <mergeCell ref="A44:F45"/>
    <mergeCell ref="G44:L45"/>
    <mergeCell ref="M48:R48"/>
    <mergeCell ref="A42:AD42"/>
    <mergeCell ref="A49:B49"/>
    <mergeCell ref="E49:F49"/>
    <mergeCell ref="G49:L49"/>
    <mergeCell ref="M49:R49"/>
    <mergeCell ref="A48:B48"/>
    <mergeCell ref="E48:F48"/>
    <mergeCell ref="G48:L48"/>
    <mergeCell ref="A46:B46"/>
    <mergeCell ref="Y50:AD50"/>
    <mergeCell ref="S49:X49"/>
    <mergeCell ref="Y49:AD49"/>
    <mergeCell ref="S48:X48"/>
    <mergeCell ref="Y48:AD48"/>
    <mergeCell ref="Y40:AD40"/>
    <mergeCell ref="S46:X46"/>
    <mergeCell ref="Y46:AD46"/>
    <mergeCell ref="Y44:AD45"/>
  </mergeCells>
  <printOptions horizontalCentered="1"/>
  <pageMargins left="0.5905511811023623" right="0.3937007874015748" top="0.3937007874015748" bottom="0.3937007874015748" header="0.5118110236220472" footer="0.5118110236220472"/>
  <pageSetup horizontalDpi="300" verticalDpi="3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1"/>
  </sheetPr>
  <dimension ref="A1:AE40"/>
  <sheetViews>
    <sheetView zoomScale="80" zoomScaleNormal="80" zoomScalePageLayoutView="0" workbookViewId="0" topLeftCell="A19">
      <selection activeCell="AL22" sqref="AL22"/>
    </sheetView>
  </sheetViews>
  <sheetFormatPr defaultColWidth="3.625" defaultRowHeight="21.75" customHeight="1"/>
  <cols>
    <col min="1" max="2" width="3.625" style="16" customWidth="1"/>
    <col min="3" max="3" width="4.00390625" style="16" bestFit="1" customWidth="1"/>
    <col min="4" max="16384" width="3.625" style="16" customWidth="1"/>
  </cols>
  <sheetData>
    <row r="1" spans="1:31" ht="24.75" customHeight="1">
      <c r="A1" s="241" t="s">
        <v>325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241"/>
      <c r="AB1" s="241"/>
      <c r="AC1" s="241"/>
      <c r="AD1" s="241"/>
      <c r="AE1" s="379"/>
    </row>
    <row r="2" spans="1:31" ht="21.75" customHeight="1">
      <c r="A2" s="241" t="s">
        <v>42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  <c r="Y2" s="241"/>
      <c r="Z2" s="241"/>
      <c r="AA2" s="241"/>
      <c r="AB2" s="241"/>
      <c r="AC2" s="241"/>
      <c r="AD2" s="241"/>
      <c r="AE2" s="379"/>
    </row>
    <row r="3" spans="1:5" ht="21.75" customHeight="1" thickBot="1">
      <c r="A3" s="385" t="s">
        <v>43</v>
      </c>
      <c r="B3" s="386"/>
      <c r="C3" s="386"/>
      <c r="D3" s="386"/>
      <c r="E3" s="386"/>
    </row>
    <row r="4" spans="1:31" ht="21.75" customHeight="1">
      <c r="A4" s="264" t="s">
        <v>20</v>
      </c>
      <c r="B4" s="264"/>
      <c r="C4" s="264"/>
      <c r="D4" s="265"/>
      <c r="E4" s="237" t="s">
        <v>119</v>
      </c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91"/>
      <c r="Q4" s="214" t="s">
        <v>44</v>
      </c>
      <c r="R4" s="214"/>
      <c r="S4" s="214"/>
      <c r="T4" s="214"/>
      <c r="U4" s="214"/>
      <c r="V4" s="214"/>
      <c r="W4" s="214"/>
      <c r="X4" s="214"/>
      <c r="Y4" s="214"/>
      <c r="Z4" s="214"/>
      <c r="AA4" s="214"/>
      <c r="AB4" s="214"/>
      <c r="AC4" s="274" t="s">
        <v>45</v>
      </c>
      <c r="AD4" s="264"/>
      <c r="AE4" s="264"/>
    </row>
    <row r="5" spans="1:31" ht="21.75" customHeight="1">
      <c r="A5" s="266"/>
      <c r="B5" s="266"/>
      <c r="C5" s="266"/>
      <c r="D5" s="267"/>
      <c r="E5" s="262" t="s">
        <v>46</v>
      </c>
      <c r="F5" s="381"/>
      <c r="G5" s="321"/>
      <c r="H5" s="262" t="s">
        <v>47</v>
      </c>
      <c r="I5" s="381"/>
      <c r="J5" s="321"/>
      <c r="K5" s="261" t="s">
        <v>48</v>
      </c>
      <c r="L5" s="261"/>
      <c r="M5" s="261"/>
      <c r="N5" s="382" t="s">
        <v>128</v>
      </c>
      <c r="O5" s="383"/>
      <c r="P5" s="384"/>
      <c r="Q5" s="261" t="s">
        <v>48</v>
      </c>
      <c r="R5" s="261"/>
      <c r="S5" s="261"/>
      <c r="T5" s="261" t="s">
        <v>49</v>
      </c>
      <c r="U5" s="261"/>
      <c r="V5" s="261"/>
      <c r="W5" s="261" t="s">
        <v>47</v>
      </c>
      <c r="X5" s="261"/>
      <c r="Y5" s="261"/>
      <c r="Z5" s="261" t="s">
        <v>50</v>
      </c>
      <c r="AA5" s="261"/>
      <c r="AB5" s="261"/>
      <c r="AC5" s="276"/>
      <c r="AD5" s="266"/>
      <c r="AE5" s="266"/>
    </row>
    <row r="6" spans="1:31" ht="21.75" customHeight="1">
      <c r="A6" s="233" t="s">
        <v>13</v>
      </c>
      <c r="B6" s="233"/>
      <c r="C6" s="23" t="s">
        <v>257</v>
      </c>
      <c r="D6" s="23" t="s">
        <v>127</v>
      </c>
      <c r="E6" s="232">
        <v>28863</v>
      </c>
      <c r="F6" s="255"/>
      <c r="G6" s="255"/>
      <c r="H6" s="255">
        <v>23578</v>
      </c>
      <c r="I6" s="255"/>
      <c r="J6" s="255"/>
      <c r="K6" s="255">
        <v>25678</v>
      </c>
      <c r="L6" s="255"/>
      <c r="M6" s="255"/>
      <c r="N6" s="255">
        <v>18004</v>
      </c>
      <c r="O6" s="255"/>
      <c r="P6" s="255"/>
      <c r="Q6" s="255">
        <v>8830</v>
      </c>
      <c r="R6" s="255"/>
      <c r="S6" s="255"/>
      <c r="T6" s="255">
        <v>9751</v>
      </c>
      <c r="U6" s="255"/>
      <c r="V6" s="255"/>
      <c r="W6" s="255">
        <v>4126</v>
      </c>
      <c r="X6" s="255"/>
      <c r="Y6" s="255"/>
      <c r="Z6" s="255">
        <v>11078</v>
      </c>
      <c r="AA6" s="255"/>
      <c r="AB6" s="255"/>
      <c r="AC6" s="255">
        <v>4310</v>
      </c>
      <c r="AD6" s="255"/>
      <c r="AE6" s="255"/>
    </row>
    <row r="7" spans="1:31" ht="21.75" customHeight="1">
      <c r="A7" s="14"/>
      <c r="B7" s="14"/>
      <c r="C7" s="14"/>
      <c r="D7" s="14"/>
      <c r="E7" s="104"/>
      <c r="F7" s="14"/>
      <c r="G7" s="14"/>
      <c r="H7" s="14"/>
      <c r="I7" s="14"/>
      <c r="J7" s="14"/>
      <c r="K7" s="14"/>
      <c r="L7" s="14"/>
      <c r="M7" s="14"/>
      <c r="N7" s="105"/>
      <c r="O7" s="105"/>
      <c r="P7" s="105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</row>
    <row r="8" spans="3:31" ht="21.75" customHeight="1">
      <c r="C8" s="21" t="s">
        <v>223</v>
      </c>
      <c r="D8" s="23"/>
      <c r="E8" s="232">
        <v>22309</v>
      </c>
      <c r="F8" s="255"/>
      <c r="G8" s="255"/>
      <c r="H8" s="255">
        <v>19997</v>
      </c>
      <c r="I8" s="255"/>
      <c r="J8" s="255"/>
      <c r="K8" s="255">
        <v>26155</v>
      </c>
      <c r="L8" s="255"/>
      <c r="M8" s="255"/>
      <c r="N8" s="255">
        <v>16674</v>
      </c>
      <c r="O8" s="255"/>
      <c r="P8" s="255"/>
      <c r="Q8" s="255">
        <v>8474</v>
      </c>
      <c r="R8" s="255"/>
      <c r="S8" s="255"/>
      <c r="T8" s="255">
        <v>10692</v>
      </c>
      <c r="U8" s="255"/>
      <c r="V8" s="255"/>
      <c r="W8" s="255">
        <v>3807</v>
      </c>
      <c r="X8" s="255"/>
      <c r="Y8" s="255"/>
      <c r="Z8" s="255">
        <v>10574</v>
      </c>
      <c r="AA8" s="255"/>
      <c r="AB8" s="255"/>
      <c r="AC8" s="255">
        <v>3499</v>
      </c>
      <c r="AD8" s="255"/>
      <c r="AE8" s="255"/>
    </row>
    <row r="9" spans="1:31" ht="21.75" customHeight="1">
      <c r="A9" s="13"/>
      <c r="B9" s="13"/>
      <c r="C9" s="21"/>
      <c r="D9" s="22"/>
      <c r="E9" s="26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</row>
    <row r="10" spans="1:31" ht="21.75" customHeight="1">
      <c r="A10" s="233"/>
      <c r="B10" s="233"/>
      <c r="C10" s="21" t="s">
        <v>224</v>
      </c>
      <c r="D10" s="22"/>
      <c r="E10" s="232">
        <v>20813</v>
      </c>
      <c r="F10" s="255"/>
      <c r="G10" s="255"/>
      <c r="H10" s="255">
        <v>20709</v>
      </c>
      <c r="I10" s="255"/>
      <c r="J10" s="255"/>
      <c r="K10" s="255">
        <v>27507</v>
      </c>
      <c r="L10" s="255"/>
      <c r="M10" s="255"/>
      <c r="N10" s="255">
        <v>18083</v>
      </c>
      <c r="O10" s="255"/>
      <c r="P10" s="255"/>
      <c r="Q10" s="255">
        <v>8071</v>
      </c>
      <c r="R10" s="255"/>
      <c r="S10" s="255"/>
      <c r="T10" s="255">
        <v>10601</v>
      </c>
      <c r="U10" s="255"/>
      <c r="V10" s="255"/>
      <c r="W10" s="255">
        <v>3702</v>
      </c>
      <c r="X10" s="255"/>
      <c r="Y10" s="255"/>
      <c r="Z10" s="255">
        <v>9524</v>
      </c>
      <c r="AA10" s="255"/>
      <c r="AB10" s="255"/>
      <c r="AC10" s="255">
        <v>3528</v>
      </c>
      <c r="AD10" s="255"/>
      <c r="AE10" s="255"/>
    </row>
    <row r="11" spans="1:31" ht="21.75" customHeight="1">
      <c r="A11" s="13"/>
      <c r="B11" s="13"/>
      <c r="C11" s="21"/>
      <c r="D11" s="22"/>
      <c r="E11" s="26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</row>
    <row r="12" spans="1:31" s="32" customFormat="1" ht="21.75" customHeight="1" thickBot="1">
      <c r="A12" s="221"/>
      <c r="B12" s="221"/>
      <c r="C12" s="18" t="s">
        <v>253</v>
      </c>
      <c r="D12" s="19"/>
      <c r="E12" s="338">
        <v>27276</v>
      </c>
      <c r="F12" s="336"/>
      <c r="G12" s="336"/>
      <c r="H12" s="336">
        <v>22192</v>
      </c>
      <c r="I12" s="336"/>
      <c r="J12" s="336"/>
      <c r="K12" s="336">
        <v>25595</v>
      </c>
      <c r="L12" s="336"/>
      <c r="M12" s="336"/>
      <c r="N12" s="336">
        <v>20157</v>
      </c>
      <c r="O12" s="336"/>
      <c r="P12" s="336"/>
      <c r="Q12" s="336">
        <v>8556</v>
      </c>
      <c r="R12" s="336"/>
      <c r="S12" s="336"/>
      <c r="T12" s="336">
        <v>10277</v>
      </c>
      <c r="U12" s="336"/>
      <c r="V12" s="336"/>
      <c r="W12" s="336">
        <v>3195</v>
      </c>
      <c r="X12" s="336"/>
      <c r="Y12" s="336"/>
      <c r="Z12" s="336">
        <v>8882</v>
      </c>
      <c r="AA12" s="336"/>
      <c r="AB12" s="336"/>
      <c r="AC12" s="336">
        <v>3221</v>
      </c>
      <c r="AD12" s="336"/>
      <c r="AE12" s="336"/>
    </row>
    <row r="13" spans="1:31" ht="21.75" customHeight="1">
      <c r="A13" s="345"/>
      <c r="B13" s="345"/>
      <c r="C13" s="345"/>
      <c r="D13" s="345"/>
      <c r="E13" s="345"/>
      <c r="F13" s="345"/>
      <c r="G13" s="345"/>
      <c r="H13" s="345"/>
      <c r="I13" s="345"/>
      <c r="J13" s="345"/>
      <c r="K13" s="345"/>
      <c r="L13" s="345"/>
      <c r="M13" s="345"/>
      <c r="N13" s="345"/>
      <c r="O13" s="345"/>
      <c r="P13" s="345"/>
      <c r="Q13" s="345"/>
      <c r="R13" s="345"/>
      <c r="S13" s="345"/>
      <c r="T13" s="345"/>
      <c r="U13" s="345"/>
      <c r="V13" s="33"/>
      <c r="W13" s="33"/>
      <c r="X13" s="33"/>
      <c r="Y13" s="33"/>
      <c r="Z13" s="253" t="s">
        <v>19</v>
      </c>
      <c r="AA13" s="352"/>
      <c r="AB13" s="352"/>
      <c r="AC13" s="352"/>
      <c r="AD13" s="352"/>
      <c r="AE13" s="352"/>
    </row>
    <row r="14" ht="30" customHeight="1"/>
    <row r="15" spans="1:31" ht="21.75" customHeight="1">
      <c r="A15" s="241" t="s">
        <v>51</v>
      </c>
      <c r="B15" s="241"/>
      <c r="C15" s="241"/>
      <c r="D15" s="241"/>
      <c r="E15" s="241"/>
      <c r="F15" s="241"/>
      <c r="G15" s="241"/>
      <c r="H15" s="241"/>
      <c r="I15" s="241"/>
      <c r="J15" s="241"/>
      <c r="K15" s="241"/>
      <c r="L15" s="241"/>
      <c r="M15" s="241"/>
      <c r="N15" s="241"/>
      <c r="O15" s="241"/>
      <c r="P15" s="241"/>
      <c r="Q15" s="241"/>
      <c r="R15" s="241"/>
      <c r="S15" s="241"/>
      <c r="T15" s="241"/>
      <c r="U15" s="241"/>
      <c r="V15" s="241"/>
      <c r="W15" s="241"/>
      <c r="X15" s="241"/>
      <c r="Y15" s="241"/>
      <c r="Z15" s="241"/>
      <c r="AA15" s="241"/>
      <c r="AB15" s="241"/>
      <c r="AC15" s="241"/>
      <c r="AD15" s="241"/>
      <c r="AE15" s="379"/>
    </row>
    <row r="16" ht="13.5" customHeight="1" thickBot="1"/>
    <row r="17" spans="1:31" ht="21.75" customHeight="1">
      <c r="A17" s="291" t="s">
        <v>20</v>
      </c>
      <c r="B17" s="375"/>
      <c r="C17" s="375"/>
      <c r="D17" s="375"/>
      <c r="E17" s="375"/>
      <c r="F17" s="375"/>
      <c r="G17" s="214" t="s">
        <v>15</v>
      </c>
      <c r="H17" s="214"/>
      <c r="I17" s="214"/>
      <c r="J17" s="214"/>
      <c r="K17" s="214"/>
      <c r="L17" s="214" t="s">
        <v>52</v>
      </c>
      <c r="M17" s="214"/>
      <c r="N17" s="214"/>
      <c r="O17" s="214"/>
      <c r="P17" s="214"/>
      <c r="Q17" s="214" t="s">
        <v>53</v>
      </c>
      <c r="R17" s="214"/>
      <c r="S17" s="214"/>
      <c r="T17" s="214"/>
      <c r="U17" s="214"/>
      <c r="V17" s="214" t="s">
        <v>54</v>
      </c>
      <c r="W17" s="214"/>
      <c r="X17" s="214"/>
      <c r="Y17" s="214"/>
      <c r="Z17" s="214"/>
      <c r="AA17" s="214" t="s">
        <v>55</v>
      </c>
      <c r="AB17" s="214"/>
      <c r="AC17" s="214"/>
      <c r="AD17" s="214"/>
      <c r="AE17" s="237"/>
    </row>
    <row r="18" spans="1:31" ht="21.75" customHeight="1">
      <c r="A18" s="376"/>
      <c r="B18" s="374"/>
      <c r="C18" s="374"/>
      <c r="D18" s="374"/>
      <c r="E18" s="374"/>
      <c r="F18" s="374"/>
      <c r="G18" s="261" t="s">
        <v>56</v>
      </c>
      <c r="H18" s="261"/>
      <c r="I18" s="261" t="s">
        <v>57</v>
      </c>
      <c r="J18" s="261"/>
      <c r="K18" s="261"/>
      <c r="L18" s="261" t="s">
        <v>56</v>
      </c>
      <c r="M18" s="261"/>
      <c r="N18" s="261" t="s">
        <v>57</v>
      </c>
      <c r="O18" s="261"/>
      <c r="P18" s="261"/>
      <c r="Q18" s="261" t="s">
        <v>56</v>
      </c>
      <c r="R18" s="261"/>
      <c r="S18" s="261" t="s">
        <v>57</v>
      </c>
      <c r="T18" s="261"/>
      <c r="U18" s="261"/>
      <c r="V18" s="261" t="s">
        <v>56</v>
      </c>
      <c r="W18" s="261"/>
      <c r="X18" s="261" t="s">
        <v>57</v>
      </c>
      <c r="Y18" s="261"/>
      <c r="Z18" s="261"/>
      <c r="AA18" s="261" t="s">
        <v>56</v>
      </c>
      <c r="AB18" s="261"/>
      <c r="AC18" s="261" t="s">
        <v>57</v>
      </c>
      <c r="AD18" s="261"/>
      <c r="AE18" s="262"/>
    </row>
    <row r="19" spans="1:31" ht="21.75" customHeight="1">
      <c r="A19" s="339" t="s">
        <v>13</v>
      </c>
      <c r="B19" s="339"/>
      <c r="C19" s="21" t="s">
        <v>14</v>
      </c>
      <c r="D19" s="22" t="s">
        <v>258</v>
      </c>
      <c r="E19" s="233" t="s">
        <v>127</v>
      </c>
      <c r="F19" s="233"/>
      <c r="G19" s="232">
        <v>222</v>
      </c>
      <c r="H19" s="255"/>
      <c r="I19" s="255">
        <v>10720</v>
      </c>
      <c r="J19" s="255"/>
      <c r="K19" s="255"/>
      <c r="L19" s="255">
        <v>45</v>
      </c>
      <c r="M19" s="255"/>
      <c r="N19" s="255">
        <v>3232</v>
      </c>
      <c r="O19" s="255"/>
      <c r="P19" s="255"/>
      <c r="Q19" s="255">
        <v>11</v>
      </c>
      <c r="R19" s="255"/>
      <c r="S19" s="255">
        <v>1172</v>
      </c>
      <c r="T19" s="255"/>
      <c r="U19" s="255"/>
      <c r="V19" s="255">
        <v>63</v>
      </c>
      <c r="W19" s="255"/>
      <c r="X19" s="255">
        <v>2918</v>
      </c>
      <c r="Y19" s="255"/>
      <c r="Z19" s="255"/>
      <c r="AA19" s="255">
        <v>103</v>
      </c>
      <c r="AB19" s="255"/>
      <c r="AC19" s="255">
        <v>3398</v>
      </c>
      <c r="AD19" s="255"/>
      <c r="AE19" s="255"/>
    </row>
    <row r="20" spans="1:31" ht="21.75" customHeight="1">
      <c r="A20" s="29"/>
      <c r="B20" s="29"/>
      <c r="C20" s="29"/>
      <c r="D20" s="29"/>
      <c r="E20" s="29"/>
      <c r="F20" s="29"/>
      <c r="G20" s="10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</row>
    <row r="21" spans="1:31" ht="21.75" customHeight="1">
      <c r="A21" s="233"/>
      <c r="B21" s="233"/>
      <c r="C21" s="21" t="s">
        <v>14</v>
      </c>
      <c r="D21" s="22" t="s">
        <v>220</v>
      </c>
      <c r="E21" s="233"/>
      <c r="F21" s="233"/>
      <c r="G21" s="232">
        <v>217</v>
      </c>
      <c r="H21" s="255"/>
      <c r="I21" s="255">
        <v>10511</v>
      </c>
      <c r="J21" s="255"/>
      <c r="K21" s="255"/>
      <c r="L21" s="255">
        <v>52</v>
      </c>
      <c r="M21" s="255"/>
      <c r="N21" s="255">
        <v>3278</v>
      </c>
      <c r="O21" s="255"/>
      <c r="P21" s="255"/>
      <c r="Q21" s="255">
        <v>16</v>
      </c>
      <c r="R21" s="255"/>
      <c r="S21" s="255">
        <v>1335</v>
      </c>
      <c r="T21" s="255"/>
      <c r="U21" s="255"/>
      <c r="V21" s="255">
        <v>51</v>
      </c>
      <c r="W21" s="255"/>
      <c r="X21" s="255">
        <v>2289</v>
      </c>
      <c r="Y21" s="255"/>
      <c r="Z21" s="255"/>
      <c r="AA21" s="255">
        <v>98</v>
      </c>
      <c r="AB21" s="255"/>
      <c r="AC21" s="255">
        <v>3609</v>
      </c>
      <c r="AD21" s="255"/>
      <c r="AE21" s="255"/>
    </row>
    <row r="22" spans="1:31" ht="21.75" customHeight="1">
      <c r="A22" s="13"/>
      <c r="B22" s="13"/>
      <c r="C22" s="21"/>
      <c r="D22" s="22"/>
      <c r="E22" s="13"/>
      <c r="F22" s="25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</row>
    <row r="23" spans="1:31" s="14" customFormat="1" ht="21.75" customHeight="1">
      <c r="A23" s="233"/>
      <c r="B23" s="233"/>
      <c r="C23" s="21" t="s">
        <v>216</v>
      </c>
      <c r="D23" s="22" t="s">
        <v>222</v>
      </c>
      <c r="E23" s="233"/>
      <c r="F23" s="380"/>
      <c r="G23" s="232">
        <v>200</v>
      </c>
      <c r="H23" s="255"/>
      <c r="I23" s="255">
        <v>10480</v>
      </c>
      <c r="J23" s="255"/>
      <c r="K23" s="255"/>
      <c r="L23" s="255">
        <v>47</v>
      </c>
      <c r="M23" s="255"/>
      <c r="N23" s="255">
        <v>3330</v>
      </c>
      <c r="O23" s="255"/>
      <c r="P23" s="255"/>
      <c r="Q23" s="255">
        <v>21</v>
      </c>
      <c r="R23" s="255"/>
      <c r="S23" s="255">
        <v>1544</v>
      </c>
      <c r="T23" s="255"/>
      <c r="U23" s="255"/>
      <c r="V23" s="255">
        <v>54</v>
      </c>
      <c r="W23" s="255"/>
      <c r="X23" s="255">
        <v>2683</v>
      </c>
      <c r="Y23" s="255"/>
      <c r="Z23" s="255"/>
      <c r="AA23" s="255">
        <v>78</v>
      </c>
      <c r="AB23" s="255"/>
      <c r="AC23" s="255">
        <v>2923</v>
      </c>
      <c r="AD23" s="255"/>
      <c r="AE23" s="255"/>
    </row>
    <row r="24" spans="1:31" ht="21.75" customHeight="1">
      <c r="A24" s="13"/>
      <c r="B24" s="13"/>
      <c r="C24" s="21"/>
      <c r="D24" s="22"/>
      <c r="E24" s="13"/>
      <c r="F24" s="25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</row>
    <row r="25" spans="1:31" s="32" customFormat="1" ht="21.75" customHeight="1" thickBot="1">
      <c r="A25" s="221"/>
      <c r="B25" s="221"/>
      <c r="C25" s="18" t="s">
        <v>221</v>
      </c>
      <c r="D25" s="19" t="s">
        <v>252</v>
      </c>
      <c r="E25" s="221"/>
      <c r="F25" s="337"/>
      <c r="G25" s="338">
        <v>205</v>
      </c>
      <c r="H25" s="336"/>
      <c r="I25" s="336">
        <v>9703</v>
      </c>
      <c r="J25" s="336"/>
      <c r="K25" s="336"/>
      <c r="L25" s="336">
        <v>50</v>
      </c>
      <c r="M25" s="336"/>
      <c r="N25" s="336">
        <v>3280</v>
      </c>
      <c r="O25" s="336"/>
      <c r="P25" s="336"/>
      <c r="Q25" s="336">
        <v>18</v>
      </c>
      <c r="R25" s="336"/>
      <c r="S25" s="336">
        <v>1233</v>
      </c>
      <c r="T25" s="336"/>
      <c r="U25" s="336"/>
      <c r="V25" s="336">
        <v>49</v>
      </c>
      <c r="W25" s="336"/>
      <c r="X25" s="336">
        <v>2301</v>
      </c>
      <c r="Y25" s="336"/>
      <c r="Z25" s="336"/>
      <c r="AA25" s="336">
        <v>88</v>
      </c>
      <c r="AB25" s="336"/>
      <c r="AC25" s="336">
        <v>2889</v>
      </c>
      <c r="AD25" s="336"/>
      <c r="AE25" s="336"/>
    </row>
    <row r="26" spans="1:31" ht="21.75" customHeight="1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253" t="s">
        <v>236</v>
      </c>
      <c r="X26" s="254"/>
      <c r="Y26" s="254"/>
      <c r="Z26" s="254"/>
      <c r="AA26" s="254"/>
      <c r="AB26" s="254"/>
      <c r="AC26" s="254"/>
      <c r="AD26" s="254"/>
      <c r="AE26" s="254"/>
    </row>
    <row r="27" ht="30" customHeight="1"/>
    <row r="28" spans="1:31" ht="24.75" customHeight="1">
      <c r="A28" s="241" t="s">
        <v>326</v>
      </c>
      <c r="B28" s="241"/>
      <c r="C28" s="241"/>
      <c r="D28" s="241"/>
      <c r="E28" s="241"/>
      <c r="F28" s="241"/>
      <c r="G28" s="241"/>
      <c r="H28" s="241"/>
      <c r="I28" s="241"/>
      <c r="J28" s="241"/>
      <c r="K28" s="241"/>
      <c r="L28" s="241"/>
      <c r="M28" s="241"/>
      <c r="N28" s="241"/>
      <c r="O28" s="241"/>
      <c r="P28" s="241"/>
      <c r="Q28" s="241"/>
      <c r="R28" s="241"/>
      <c r="S28" s="241"/>
      <c r="T28" s="241"/>
      <c r="U28" s="241"/>
      <c r="V28" s="241"/>
      <c r="W28" s="241"/>
      <c r="X28" s="241"/>
      <c r="Y28" s="241"/>
      <c r="Z28" s="241"/>
      <c r="AA28" s="241"/>
      <c r="AB28" s="241"/>
      <c r="AC28" s="241"/>
      <c r="AD28" s="241"/>
      <c r="AE28" s="379"/>
    </row>
    <row r="29" ht="13.5" customHeight="1" thickBot="1"/>
    <row r="30" spans="1:31" ht="21.75" customHeight="1">
      <c r="A30" s="291" t="s">
        <v>20</v>
      </c>
      <c r="B30" s="375"/>
      <c r="C30" s="375"/>
      <c r="D30" s="375"/>
      <c r="E30" s="375"/>
      <c r="F30" s="375"/>
      <c r="G30" s="214" t="s">
        <v>58</v>
      </c>
      <c r="H30" s="375"/>
      <c r="I30" s="375"/>
      <c r="J30" s="214" t="s">
        <v>59</v>
      </c>
      <c r="K30" s="214"/>
      <c r="L30" s="214"/>
      <c r="M30" s="214"/>
      <c r="N30" s="214"/>
      <c r="O30" s="214"/>
      <c r="P30" s="214"/>
      <c r="Q30" s="214"/>
      <c r="R30" s="214"/>
      <c r="S30" s="214" t="s">
        <v>60</v>
      </c>
      <c r="T30" s="214"/>
      <c r="U30" s="214"/>
      <c r="V30" s="214"/>
      <c r="W30" s="214"/>
      <c r="X30" s="214"/>
      <c r="Y30" s="214"/>
      <c r="Z30" s="214"/>
      <c r="AA30" s="214"/>
      <c r="AB30" s="214" t="s">
        <v>61</v>
      </c>
      <c r="AC30" s="375"/>
      <c r="AD30" s="375"/>
      <c r="AE30" s="377"/>
    </row>
    <row r="31" spans="1:31" ht="21.75" customHeight="1">
      <c r="A31" s="321"/>
      <c r="B31" s="374"/>
      <c r="C31" s="374"/>
      <c r="D31" s="374"/>
      <c r="E31" s="374"/>
      <c r="F31" s="374"/>
      <c r="G31" s="374"/>
      <c r="H31" s="374"/>
      <c r="I31" s="374"/>
      <c r="J31" s="261" t="s">
        <v>62</v>
      </c>
      <c r="K31" s="374"/>
      <c r="L31" s="374"/>
      <c r="M31" s="261" t="s">
        <v>63</v>
      </c>
      <c r="N31" s="374"/>
      <c r="O31" s="374"/>
      <c r="P31" s="218" t="s">
        <v>64</v>
      </c>
      <c r="Q31" s="218"/>
      <c r="R31" s="218"/>
      <c r="S31" s="261" t="s">
        <v>62</v>
      </c>
      <c r="T31" s="374"/>
      <c r="U31" s="374"/>
      <c r="V31" s="261" t="s">
        <v>63</v>
      </c>
      <c r="W31" s="374"/>
      <c r="X31" s="374"/>
      <c r="Y31" s="218" t="s">
        <v>64</v>
      </c>
      <c r="Z31" s="218"/>
      <c r="AA31" s="218"/>
      <c r="AB31" s="374"/>
      <c r="AC31" s="374"/>
      <c r="AD31" s="374"/>
      <c r="AE31" s="378"/>
    </row>
    <row r="32" spans="1:31" ht="21.75" customHeight="1">
      <c r="A32" s="376"/>
      <c r="B32" s="374"/>
      <c r="C32" s="374"/>
      <c r="D32" s="374"/>
      <c r="E32" s="374"/>
      <c r="F32" s="374"/>
      <c r="G32" s="374"/>
      <c r="H32" s="374"/>
      <c r="I32" s="374"/>
      <c r="J32" s="374"/>
      <c r="K32" s="374"/>
      <c r="L32" s="374"/>
      <c r="M32" s="374"/>
      <c r="N32" s="374"/>
      <c r="O32" s="374"/>
      <c r="P32" s="226" t="s">
        <v>65</v>
      </c>
      <c r="Q32" s="226"/>
      <c r="R32" s="226"/>
      <c r="S32" s="374"/>
      <c r="T32" s="374"/>
      <c r="U32" s="374"/>
      <c r="V32" s="374"/>
      <c r="W32" s="374"/>
      <c r="X32" s="374"/>
      <c r="Y32" s="226" t="s">
        <v>65</v>
      </c>
      <c r="Z32" s="226"/>
      <c r="AA32" s="226"/>
      <c r="AB32" s="374"/>
      <c r="AC32" s="374"/>
      <c r="AD32" s="374"/>
      <c r="AE32" s="378"/>
    </row>
    <row r="33" spans="1:31" ht="21.75" customHeight="1">
      <c r="A33" s="339" t="s">
        <v>13</v>
      </c>
      <c r="B33" s="339"/>
      <c r="C33" s="21" t="s">
        <v>14</v>
      </c>
      <c r="D33" s="22" t="s">
        <v>258</v>
      </c>
      <c r="E33" s="233" t="s">
        <v>127</v>
      </c>
      <c r="F33" s="233"/>
      <c r="G33" s="232">
        <v>259</v>
      </c>
      <c r="H33" s="255"/>
      <c r="I33" s="255"/>
      <c r="J33" s="255">
        <v>37045</v>
      </c>
      <c r="K33" s="255"/>
      <c r="L33" s="255"/>
      <c r="M33" s="255">
        <v>34313</v>
      </c>
      <c r="N33" s="255"/>
      <c r="O33" s="255"/>
      <c r="P33" s="255">
        <v>2732</v>
      </c>
      <c r="Q33" s="255"/>
      <c r="R33" s="255"/>
      <c r="S33" s="255">
        <v>93970</v>
      </c>
      <c r="T33" s="255"/>
      <c r="U33" s="255"/>
      <c r="V33" s="255">
        <v>85783</v>
      </c>
      <c r="W33" s="255"/>
      <c r="X33" s="255"/>
      <c r="Y33" s="255">
        <v>8187</v>
      </c>
      <c r="Z33" s="255"/>
      <c r="AA33" s="255"/>
      <c r="AB33" s="255">
        <v>99309</v>
      </c>
      <c r="AC33" s="255"/>
      <c r="AD33" s="255"/>
      <c r="AE33" s="255"/>
    </row>
    <row r="34" spans="1:31" ht="21.75" customHeight="1">
      <c r="A34" s="29"/>
      <c r="B34" s="29"/>
      <c r="C34" s="29"/>
      <c r="D34" s="29"/>
      <c r="E34" s="29"/>
      <c r="F34" s="29"/>
      <c r="G34" s="106"/>
      <c r="H34" s="29"/>
      <c r="I34" s="29"/>
      <c r="J34" s="29"/>
      <c r="K34" s="29"/>
      <c r="L34" s="29"/>
      <c r="M34" s="29"/>
      <c r="N34" s="29"/>
      <c r="O34" s="29"/>
      <c r="P34" s="107"/>
      <c r="Q34" s="107"/>
      <c r="R34" s="107"/>
      <c r="S34" s="29"/>
      <c r="T34" s="29"/>
      <c r="U34" s="29"/>
      <c r="V34" s="29"/>
      <c r="W34" s="29"/>
      <c r="X34" s="29"/>
      <c r="Y34" s="107"/>
      <c r="Z34" s="107"/>
      <c r="AA34" s="107"/>
      <c r="AB34" s="29"/>
      <c r="AC34" s="29"/>
      <c r="AD34" s="29"/>
      <c r="AE34" s="29"/>
    </row>
    <row r="35" spans="1:31" ht="21.75" customHeight="1">
      <c r="A35" s="233"/>
      <c r="B35" s="233"/>
      <c r="C35" s="21" t="s">
        <v>14</v>
      </c>
      <c r="D35" s="22" t="s">
        <v>220</v>
      </c>
      <c r="E35" s="233"/>
      <c r="F35" s="233"/>
      <c r="G35" s="232">
        <v>285</v>
      </c>
      <c r="H35" s="255"/>
      <c r="I35" s="255"/>
      <c r="J35" s="255">
        <v>47174</v>
      </c>
      <c r="K35" s="255"/>
      <c r="L35" s="255"/>
      <c r="M35" s="255">
        <v>44427</v>
      </c>
      <c r="N35" s="255"/>
      <c r="O35" s="255"/>
      <c r="P35" s="255">
        <v>2747</v>
      </c>
      <c r="Q35" s="255"/>
      <c r="R35" s="255"/>
      <c r="S35" s="255">
        <v>171119</v>
      </c>
      <c r="T35" s="255"/>
      <c r="U35" s="255"/>
      <c r="V35" s="255">
        <v>159495</v>
      </c>
      <c r="W35" s="255"/>
      <c r="X35" s="255"/>
      <c r="Y35" s="255">
        <v>11624</v>
      </c>
      <c r="Z35" s="255"/>
      <c r="AA35" s="255"/>
      <c r="AB35" s="255">
        <v>107699</v>
      </c>
      <c r="AC35" s="255"/>
      <c r="AD35" s="255"/>
      <c r="AE35" s="255"/>
    </row>
    <row r="36" spans="1:31" ht="21.75" customHeight="1">
      <c r="A36" s="13"/>
      <c r="B36" s="13"/>
      <c r="C36" s="21"/>
      <c r="D36" s="22"/>
      <c r="E36" s="13"/>
      <c r="F36" s="25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</row>
    <row r="37" spans="1:31" ht="21.75" customHeight="1">
      <c r="A37" s="233"/>
      <c r="B37" s="233"/>
      <c r="C37" s="21" t="s">
        <v>216</v>
      </c>
      <c r="D37" s="22" t="s">
        <v>222</v>
      </c>
      <c r="E37" s="233"/>
      <c r="F37" s="380"/>
      <c r="G37" s="232">
        <v>285</v>
      </c>
      <c r="H37" s="255"/>
      <c r="I37" s="255"/>
      <c r="J37" s="255">
        <v>55000</v>
      </c>
      <c r="K37" s="255"/>
      <c r="L37" s="255"/>
      <c r="M37" s="255">
        <v>51883</v>
      </c>
      <c r="N37" s="255"/>
      <c r="O37" s="255"/>
      <c r="P37" s="255">
        <v>3117</v>
      </c>
      <c r="Q37" s="255"/>
      <c r="R37" s="255"/>
      <c r="S37" s="255">
        <v>199455</v>
      </c>
      <c r="T37" s="255"/>
      <c r="U37" s="255"/>
      <c r="V37" s="255">
        <v>186493</v>
      </c>
      <c r="W37" s="255"/>
      <c r="X37" s="255"/>
      <c r="Y37" s="255">
        <v>12962</v>
      </c>
      <c r="Z37" s="255"/>
      <c r="AA37" s="255"/>
      <c r="AB37" s="255">
        <v>119571</v>
      </c>
      <c r="AC37" s="255"/>
      <c r="AD37" s="255"/>
      <c r="AE37" s="255"/>
    </row>
    <row r="38" spans="1:31" ht="21.75" customHeight="1">
      <c r="A38" s="13"/>
      <c r="B38" s="13"/>
      <c r="C38" s="21"/>
      <c r="D38" s="22"/>
      <c r="E38" s="13"/>
      <c r="F38" s="25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</row>
    <row r="39" spans="1:31" s="32" customFormat="1" ht="21.75" customHeight="1" thickBot="1">
      <c r="A39" s="221"/>
      <c r="B39" s="221"/>
      <c r="C39" s="18" t="s">
        <v>225</v>
      </c>
      <c r="D39" s="19" t="s">
        <v>252</v>
      </c>
      <c r="E39" s="221"/>
      <c r="F39" s="337"/>
      <c r="G39" s="338">
        <v>289</v>
      </c>
      <c r="H39" s="336"/>
      <c r="I39" s="336"/>
      <c r="J39" s="336">
        <v>60915</v>
      </c>
      <c r="K39" s="336"/>
      <c r="L39" s="336"/>
      <c r="M39" s="336">
        <v>57910</v>
      </c>
      <c r="N39" s="336"/>
      <c r="O39" s="336"/>
      <c r="P39" s="336">
        <v>3005</v>
      </c>
      <c r="Q39" s="336"/>
      <c r="R39" s="336"/>
      <c r="S39" s="336">
        <v>223227</v>
      </c>
      <c r="T39" s="336"/>
      <c r="U39" s="336"/>
      <c r="V39" s="336">
        <v>210763</v>
      </c>
      <c r="W39" s="336"/>
      <c r="X39" s="336"/>
      <c r="Y39" s="336">
        <v>12464</v>
      </c>
      <c r="Z39" s="336"/>
      <c r="AA39" s="336"/>
      <c r="AB39" s="336">
        <v>132077</v>
      </c>
      <c r="AC39" s="336"/>
      <c r="AD39" s="336"/>
      <c r="AE39" s="336"/>
    </row>
    <row r="40" spans="1:31" ht="21.75" customHeight="1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253" t="s">
        <v>19</v>
      </c>
      <c r="AA40" s="254"/>
      <c r="AB40" s="254"/>
      <c r="AC40" s="254"/>
      <c r="AD40" s="254"/>
      <c r="AE40" s="254"/>
    </row>
    <row r="41" ht="30" customHeight="1"/>
  </sheetData>
  <sheetProtection/>
  <mergeCells count="177">
    <mergeCell ref="A3:E3"/>
    <mergeCell ref="G23:H23"/>
    <mergeCell ref="Q18:R18"/>
    <mergeCell ref="A21:B21"/>
    <mergeCell ref="N23:P23"/>
    <mergeCell ref="L18:M18"/>
    <mergeCell ref="G18:H18"/>
    <mergeCell ref="I18:K18"/>
    <mergeCell ref="Q4:AB4"/>
    <mergeCell ref="E23:F23"/>
    <mergeCell ref="J37:L37"/>
    <mergeCell ref="I21:K21"/>
    <mergeCell ref="J31:L32"/>
    <mergeCell ref="I25:K25"/>
    <mergeCell ref="A28:AE28"/>
    <mergeCell ref="P32:R32"/>
    <mergeCell ref="A25:B25"/>
    <mergeCell ref="E21:F21"/>
    <mergeCell ref="S25:U25"/>
    <mergeCell ref="A35:B35"/>
    <mergeCell ref="N6:P6"/>
    <mergeCell ref="Z13:AE13"/>
    <mergeCell ref="Z12:AB12"/>
    <mergeCell ref="W12:Y12"/>
    <mergeCell ref="Z6:AB6"/>
    <mergeCell ref="AC10:AE10"/>
    <mergeCell ref="Q5:S5"/>
    <mergeCell ref="E6:G6"/>
    <mergeCell ref="H6:J6"/>
    <mergeCell ref="Q17:U17"/>
    <mergeCell ref="K10:M10"/>
    <mergeCell ref="T5:V5"/>
    <mergeCell ref="N12:P12"/>
    <mergeCell ref="L17:P17"/>
    <mergeCell ref="V17:Z17"/>
    <mergeCell ref="W6:Y6"/>
    <mergeCell ref="K12:M12"/>
    <mergeCell ref="N8:P8"/>
    <mergeCell ref="N10:P10"/>
    <mergeCell ref="E4:P4"/>
    <mergeCell ref="K5:M5"/>
    <mergeCell ref="H5:J5"/>
    <mergeCell ref="H8:J8"/>
    <mergeCell ref="E5:G5"/>
    <mergeCell ref="N5:P5"/>
    <mergeCell ref="K6:M6"/>
    <mergeCell ref="H10:J10"/>
    <mergeCell ref="E10:G10"/>
    <mergeCell ref="W8:Y8"/>
    <mergeCell ref="K8:M8"/>
    <mergeCell ref="Q8:S8"/>
    <mergeCell ref="T8:V8"/>
    <mergeCell ref="Z5:AB5"/>
    <mergeCell ref="A10:B10"/>
    <mergeCell ref="A6:B6"/>
    <mergeCell ref="E8:G8"/>
    <mergeCell ref="T10:V10"/>
    <mergeCell ref="W5:Y5"/>
    <mergeCell ref="Z10:AB10"/>
    <mergeCell ref="Q10:S10"/>
    <mergeCell ref="Q6:S6"/>
    <mergeCell ref="T6:V6"/>
    <mergeCell ref="A39:B39"/>
    <mergeCell ref="X21:Z21"/>
    <mergeCell ref="Q21:R21"/>
    <mergeCell ref="A23:B23"/>
    <mergeCell ref="A37:B37"/>
    <mergeCell ref="J30:R30"/>
    <mergeCell ref="E25:F25"/>
    <mergeCell ref="G25:H25"/>
    <mergeCell ref="Q23:R23"/>
    <mergeCell ref="E37:F37"/>
    <mergeCell ref="A1:AE1"/>
    <mergeCell ref="A2:AE2"/>
    <mergeCell ref="AA17:AE17"/>
    <mergeCell ref="G17:K17"/>
    <mergeCell ref="A4:D5"/>
    <mergeCell ref="A12:B12"/>
    <mergeCell ref="Z8:AB8"/>
    <mergeCell ref="AC8:AE8"/>
    <mergeCell ref="AC12:AE12"/>
    <mergeCell ref="W10:Y10"/>
    <mergeCell ref="AC23:AE23"/>
    <mergeCell ref="Q12:S12"/>
    <mergeCell ref="T12:V12"/>
    <mergeCell ref="A13:U13"/>
    <mergeCell ref="E12:G12"/>
    <mergeCell ref="G21:H21"/>
    <mergeCell ref="A15:AE15"/>
    <mergeCell ref="S18:U18"/>
    <mergeCell ref="N18:P18"/>
    <mergeCell ref="H12:J12"/>
    <mergeCell ref="V25:W25"/>
    <mergeCell ref="E35:F35"/>
    <mergeCell ref="A30:F32"/>
    <mergeCell ref="G30:I32"/>
    <mergeCell ref="A33:B33"/>
    <mergeCell ref="E33:F33"/>
    <mergeCell ref="G33:I33"/>
    <mergeCell ref="J33:L33"/>
    <mergeCell ref="M33:O33"/>
    <mergeCell ref="P33:R33"/>
    <mergeCell ref="X18:Z18"/>
    <mergeCell ref="X19:Z19"/>
    <mergeCell ref="AA19:AB19"/>
    <mergeCell ref="V37:X37"/>
    <mergeCell ref="S30:AA30"/>
    <mergeCell ref="Y37:AA37"/>
    <mergeCell ref="X25:Z25"/>
    <mergeCell ref="V31:X32"/>
    <mergeCell ref="S23:U23"/>
    <mergeCell ref="AB30:AE32"/>
    <mergeCell ref="A17:F18"/>
    <mergeCell ref="AC4:AE5"/>
    <mergeCell ref="V23:W23"/>
    <mergeCell ref="V18:W18"/>
    <mergeCell ref="S21:U21"/>
    <mergeCell ref="AC21:AE21"/>
    <mergeCell ref="X23:Z23"/>
    <mergeCell ref="AA23:AB23"/>
    <mergeCell ref="V21:W21"/>
    <mergeCell ref="AA18:AB18"/>
    <mergeCell ref="AC18:AE18"/>
    <mergeCell ref="E39:F39"/>
    <mergeCell ref="G39:I39"/>
    <mergeCell ref="AB35:AE35"/>
    <mergeCell ref="G35:I35"/>
    <mergeCell ref="P37:R37"/>
    <mergeCell ref="S39:U39"/>
    <mergeCell ref="V39:X39"/>
    <mergeCell ref="AB37:AE37"/>
    <mergeCell ref="AC19:AE19"/>
    <mergeCell ref="S33:U33"/>
    <mergeCell ref="M35:O35"/>
    <mergeCell ref="P39:R39"/>
    <mergeCell ref="S35:U35"/>
    <mergeCell ref="S37:U37"/>
    <mergeCell ref="M37:O37"/>
    <mergeCell ref="P35:R35"/>
    <mergeCell ref="I23:K23"/>
    <mergeCell ref="G37:I37"/>
    <mergeCell ref="Z40:AE40"/>
    <mergeCell ref="W26:AE26"/>
    <mergeCell ref="AB39:AE39"/>
    <mergeCell ref="J35:L35"/>
    <mergeCell ref="Y32:AA32"/>
    <mergeCell ref="Y39:AA39"/>
    <mergeCell ref="M39:O39"/>
    <mergeCell ref="J39:L39"/>
    <mergeCell ref="M31:O32"/>
    <mergeCell ref="S31:U32"/>
    <mergeCell ref="AA21:AB21"/>
    <mergeCell ref="N25:P25"/>
    <mergeCell ref="Q25:R25"/>
    <mergeCell ref="L25:M25"/>
    <mergeCell ref="L21:M21"/>
    <mergeCell ref="L23:M23"/>
    <mergeCell ref="N21:P21"/>
    <mergeCell ref="P31:R31"/>
    <mergeCell ref="Y35:AA35"/>
    <mergeCell ref="V35:X35"/>
    <mergeCell ref="Y31:AA31"/>
    <mergeCell ref="AC6:AE6"/>
    <mergeCell ref="V19:W19"/>
    <mergeCell ref="AC25:AE25"/>
    <mergeCell ref="V33:X33"/>
    <mergeCell ref="Y33:AA33"/>
    <mergeCell ref="AB33:AE33"/>
    <mergeCell ref="AA25:AB25"/>
    <mergeCell ref="A19:B19"/>
    <mergeCell ref="E19:F19"/>
    <mergeCell ref="G19:H19"/>
    <mergeCell ref="I19:K19"/>
    <mergeCell ref="L19:M19"/>
    <mergeCell ref="N19:P19"/>
    <mergeCell ref="Q19:R19"/>
    <mergeCell ref="S19:U19"/>
  </mergeCells>
  <printOptions horizontalCentered="1"/>
  <pageMargins left="0.5905511811023623" right="0.3937007874015748" top="0.3937007874015748" bottom="0.3937007874015748" header="0.5118110236220472" footer="0.5118110236220472"/>
  <pageSetup horizontalDpi="300" verticalDpi="3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1"/>
  </sheetPr>
  <dimension ref="A1:L51"/>
  <sheetViews>
    <sheetView zoomScale="80" zoomScaleNormal="80" workbookViewId="0" topLeftCell="A25">
      <selection activeCell="G41" sqref="G41"/>
    </sheetView>
  </sheetViews>
  <sheetFormatPr defaultColWidth="3.625" defaultRowHeight="21.75" customHeight="1"/>
  <cols>
    <col min="1" max="16384" width="9.00390625" style="14" customWidth="1"/>
  </cols>
  <sheetData>
    <row r="1" ht="21.75" customHeight="1">
      <c r="A1" s="185" t="s">
        <v>310</v>
      </c>
    </row>
    <row r="7" ht="21.75" customHeight="1">
      <c r="B7" s="46"/>
    </row>
    <row r="10" s="17" customFormat="1" ht="21.75" customHeight="1"/>
    <row r="11" ht="21" customHeight="1"/>
    <row r="21" s="17" customFormat="1" ht="21.75" customHeight="1"/>
    <row r="30" s="17" customFormat="1" ht="21.75" customHeight="1"/>
    <row r="32" ht="30" customHeight="1"/>
    <row r="50" spans="11:12" ht="21.75" customHeight="1">
      <c r="K50" s="387" t="s">
        <v>311</v>
      </c>
      <c r="L50" s="387"/>
    </row>
    <row r="51" spans="11:12" ht="21.75" customHeight="1">
      <c r="K51" s="388"/>
      <c r="L51" s="388"/>
    </row>
  </sheetData>
  <sheetProtection/>
  <mergeCells count="1">
    <mergeCell ref="K50:L51"/>
  </mergeCells>
  <printOptions horizontalCentered="1"/>
  <pageMargins left="0.5905511811023623" right="0.3937007874015748" top="0.3937007874015748" bottom="0.3937007874015748" header="0.5118110236220472" footer="0.511811023622047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別府市</cp:lastModifiedBy>
  <cp:lastPrinted>2011-03-25T01:20:37Z</cp:lastPrinted>
  <dcterms:created xsi:type="dcterms:W3CDTF">2001-02-23T04:52:17Z</dcterms:created>
  <dcterms:modified xsi:type="dcterms:W3CDTF">2011-03-25T01:22:05Z</dcterms:modified>
  <cp:category/>
  <cp:version/>
  <cp:contentType/>
  <cp:contentStatus/>
</cp:coreProperties>
</file>