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0"/>
  </bookViews>
  <sheets>
    <sheet name="見出し" sheetId="1" r:id="rId1"/>
    <sheet name="1.2" sheetId="2" r:id="rId2"/>
    <sheet name="3 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<sst xmlns="http://schemas.openxmlformats.org/spreadsheetml/2006/main" count="433" uniqueCount="274">
  <si>
    <t>分類番号</t>
  </si>
  <si>
    <t>～</t>
  </si>
  <si>
    <t>６．商　　業</t>
  </si>
  <si>
    <t>各種商品小売業</t>
  </si>
  <si>
    <t>飲食料品小売業</t>
  </si>
  <si>
    <t>自動車・自転車小売業</t>
  </si>
  <si>
    <t>その他の小売業</t>
  </si>
  <si>
    <t>総　　　数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</si>
  <si>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</si>
  <si>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</si>
  <si>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</si>
  <si>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</si>
  <si>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</si>
  <si>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</si>
  <si>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</si>
  <si>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</si>
  <si>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３</t>
  </si>
  <si>
    <t>６</t>
  </si>
  <si>
    <t>分 類 番 号</t>
  </si>
  <si>
    <t>資料 … 総務課</t>
  </si>
  <si>
    <t>－</t>
  </si>
  <si>
    <t>卸売業</t>
  </si>
  <si>
    <t>卸　　売</t>
  </si>
  <si>
    <t>小売業</t>
  </si>
  <si>
    <t>小　　売</t>
  </si>
  <si>
    <t>４９</t>
  </si>
  <si>
    <t>５４</t>
  </si>
  <si>
    <t>５５</t>
  </si>
  <si>
    <t>５６</t>
  </si>
  <si>
    <t>１</t>
  </si>
  <si>
    <t>４</t>
  </si>
  <si>
    <t>５</t>
  </si>
  <si>
    <t>２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</si>
  <si>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</si>
  <si>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</si>
  <si>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</si>
  <si>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</si>
  <si>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</si>
  <si>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</si>
  <si>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</si>
  <si>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</si>
  <si>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</si>
  <si>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</si>
  <si>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 商　業　の　経　営　状　況</t>
  </si>
  <si>
    <t>商業統計調査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</si>
  <si>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</si>
  <si>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</si>
  <si>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</si>
  <si>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</si>
  <si>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</si>
  <si>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他　　の　　収　　入　　額</t>
  </si>
  <si>
    <t>１</t>
  </si>
  <si>
    <t>１４</t>
  </si>
  <si>
    <t>卸売業</t>
  </si>
  <si>
    <t>卸　　売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</si>
  <si>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</si>
  <si>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</si>
  <si>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</si>
  <si>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</si>
  <si>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</si>
  <si>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</si>
  <si>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</si>
  <si>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</si>
  <si>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</si>
  <si>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</si>
  <si>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</si>
  <si>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</si>
  <si>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</si>
  <si>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</si>
  <si>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</si>
  <si>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</si>
  <si>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</si>
  <si>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</si>
  <si>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</si>
  <si>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</si>
  <si>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</si>
  <si>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</si>
  <si>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</si>
  <si>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</si>
  <si>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</si>
  <si>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</si>
  <si>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</si>
  <si>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</si>
  <si>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</si>
  <si>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</si>
  <si>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</si>
  <si>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</si>
  <si>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</si>
  <si>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</si>
  <si>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</si>
  <si>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</si>
  <si>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</si>
  <si>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</si>
  <si>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</si>
  <si>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</si>
  <si>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</si>
  <si>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</si>
  <si>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</si>
  <si>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</si>
  <si>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</si>
  <si>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</si>
  <si>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</si>
  <si>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</si>
  <si>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>資料 … 総務課</t>
  </si>
  <si>
    <t xml:space="preserve">産　　　業　（ 小 分 類 ）　別　・ </t>
  </si>
  <si>
    <t xml:space="preserve"> 商　業　の　経　営　状　況　（ つ づ き 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</si>
  <si>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</si>
  <si>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</si>
  <si>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</si>
  <si>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</si>
  <si>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</si>
  <si>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</si>
  <si>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</si>
  <si>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</si>
  <si>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</si>
  <si>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</si>
  <si>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</si>
  <si>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</si>
  <si>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</si>
  <si>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</si>
  <si>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</si>
  <si>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</si>
  <si>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</si>
  <si>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</si>
  <si>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</si>
  <si>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</si>
  <si>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</si>
  <si>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</si>
  <si>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</si>
  <si>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</si>
  <si>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</si>
  <si>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</si>
  <si>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</si>
  <si>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</si>
  <si>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</si>
  <si>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</si>
  <si>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</si>
  <si>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</si>
  <si>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</si>
  <si>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自動車小売業　（二輪自動車を含む）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</si>
  <si>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</si>
  <si>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</si>
  <si>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</si>
  <si>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</si>
  <si>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</si>
  <si>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</si>
  <si>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</si>
  <si>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</si>
  <si>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</si>
  <si>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</si>
  <si>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</si>
  <si>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</si>
  <si>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</si>
  <si>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</si>
  <si>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</si>
  <si>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</si>
  <si>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</si>
  <si>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</si>
  <si>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</si>
  <si>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</si>
  <si>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</si>
  <si>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</si>
  <si>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</si>
  <si>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</si>
  <si>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</si>
  <si>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</si>
  <si>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４９～５４</t>
  </si>
  <si>
    <t>卸　　　売　　　業</t>
  </si>
  <si>
    <t>総数</t>
  </si>
  <si>
    <t>総　　数</t>
  </si>
  <si>
    <t>年</t>
  </si>
  <si>
    <t>平成１４年</t>
  </si>
  <si>
    <t>平成１６年</t>
  </si>
  <si>
    <t>就業者数</t>
  </si>
  <si>
    <t>１４</t>
  </si>
  <si>
    <t>１６</t>
  </si>
  <si>
    <t>就　　　業　　　者　　　数</t>
  </si>
  <si>
    <t>平　　　　成</t>
  </si>
  <si>
    <t>家具・じゅう器・機械器具小売業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</si>
  <si>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</si>
  <si>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</si>
  <si>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</si>
  <si>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</si>
  <si>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平成１６年（簡易調査）</t>
  </si>
  <si>
    <t>平　　　　　　　　　　成</t>
  </si>
  <si>
    <t xml:space="preserve">       </t>
  </si>
  <si>
    <t>【注】 平成１４年より、日本標準産業分類の第１１回改訂により作成。</t>
  </si>
  <si>
    <t xml:space="preserve">         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</si>
  <si>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</si>
  <si>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</si>
  <si>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</si>
  <si>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</si>
  <si>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</si>
  <si>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</si>
  <si>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</si>
  <si>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</si>
  <si>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４．　県下各市別商店数 ・ 就業者数および年間販売額</t>
  </si>
  <si>
    <t>県下各市別商店数・就業者数および</t>
  </si>
  <si>
    <t xml:space="preserve"> ※ 平成１８年版統計書より「従業者数」を「就業者数」の数値に変更。</t>
  </si>
  <si>
    <t xml:space="preserve"> 　　推　　　　　移</t>
  </si>
  <si>
    <t>商業統計調査</t>
  </si>
  <si>
    <t>分 類 番 号</t>
  </si>
  <si>
    <t>分類番号</t>
  </si>
  <si>
    <t>卸売業</t>
  </si>
  <si>
    <t>卸　　売</t>
  </si>
  <si>
    <t>４９～５４</t>
  </si>
  <si>
    <t>－</t>
  </si>
  <si>
    <t>４９</t>
  </si>
  <si>
    <t>～</t>
  </si>
  <si>
    <t>５４</t>
  </si>
  <si>
    <t>小売業</t>
  </si>
  <si>
    <t>小　　売</t>
  </si>
  <si>
    <t>５５</t>
  </si>
  <si>
    <t>各種商品小売業</t>
  </si>
  <si>
    <t>５６</t>
  </si>
  <si>
    <t>５６</t>
  </si>
  <si>
    <t>飲食料品小売業</t>
  </si>
  <si>
    <t>自動車・自転車小売業</t>
  </si>
  <si>
    <t>その他の小売業</t>
  </si>
  <si>
    <t>平成１９年６月１日現在</t>
  </si>
  <si>
    <t xml:space="preserve">     就業者とは、従業者に「臨時雇用者」「派遣・下請受入者」を併せ、</t>
  </si>
  <si>
    <t>資料 … 総務課</t>
  </si>
  <si>
    <t xml:space="preserve">     「従業者・臨時雇用者のうち派遣・下請出向者」を除いたものをいう。</t>
  </si>
  <si>
    <t>平成１９年</t>
  </si>
  <si>
    <t>【注】  平成１４年より、日本標準産業分類の第１１回改訂により作成。</t>
  </si>
  <si>
    <t>１８</t>
  </si>
  <si>
    <t>８</t>
  </si>
  <si>
    <t>大　分　市</t>
  </si>
  <si>
    <t>別　府　市</t>
  </si>
  <si>
    <t>中　津　市　</t>
  </si>
  <si>
    <t>日　田　市</t>
  </si>
  <si>
    <t>佐　伯　市</t>
  </si>
  <si>
    <t>臼　杵　市</t>
  </si>
  <si>
    <t>津久見　市</t>
  </si>
  <si>
    <t>竹　田　市</t>
  </si>
  <si>
    <t>豊後高田市</t>
  </si>
  <si>
    <t>杵　築　市</t>
  </si>
  <si>
    <t>宇　佐　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</si>
  <si>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</si>
  <si>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</si>
  <si>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</si>
  <si>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</si>
  <si>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</si>
  <si>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</si>
  <si>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</si>
  <si>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市　　　　別</t>
  </si>
  <si>
    <t>７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</si>
  <si>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</si>
  <si>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</si>
  <si>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</si>
  <si>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</si>
  <si>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</si>
  <si>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</si>
  <si>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</si>
  <si>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</si>
  <si>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平成１９年６月１日現在</t>
  </si>
  <si>
    <t>※ 平成２０年版統計書より、様式変更。</t>
  </si>
  <si>
    <t>県　　　　　　　計</t>
  </si>
  <si>
    <t>市　　　　　　　計</t>
  </si>
  <si>
    <t>　</t>
  </si>
  <si>
    <t>郡　　　　　　　計</t>
  </si>
  <si>
    <t>商　　店　　数</t>
  </si>
  <si>
    <t>就　業　者　数</t>
  </si>
  <si>
    <t>年　間　販　売　額</t>
  </si>
  <si>
    <t>平成１９年６月１日現在</t>
  </si>
  <si>
    <t>９</t>
  </si>
  <si>
    <t>（単位 ： 人 ・ 万円）</t>
  </si>
  <si>
    <t>※ 平成２０年版統計書より、単位を「万円」とする。</t>
  </si>
  <si>
    <t>年間販売額　　　　　（万円）</t>
  </si>
  <si>
    <t>（単位 ： 人 ・ 万円）</t>
  </si>
  <si>
    <t>（単位 ： ㎡ ・ 万円）</t>
  </si>
  <si>
    <t>織物・衣服・身の回り品小売業</t>
  </si>
  <si>
    <t>衣類・身の回り品卸売業</t>
  </si>
  <si>
    <t>１９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</si>
</sst>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  <numFmt numFmtId="209" formatCode="[$¥-411]#,##0.00_);\([$¥-411]#,##0.00\)"/>
    <numFmt numFmtId="210" formatCode="[$$-409]#,##0.00_);\([$$-409]#,##0.00\)"/>
    <numFmt numFmtId="211" formatCode="[$€-2]\ #,##0.00_);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0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distributed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distributed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49" fontId="6" fillId="36" borderId="0" xfId="0" applyNumberFormat="1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208" fontId="0" fillId="0" borderId="0" xfId="48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12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6" fillId="0" borderId="12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34" borderId="12" xfId="48" applyFont="1" applyFill="1" applyBorder="1" applyAlignment="1">
      <alignment horizontal="right" vertical="center"/>
    </xf>
    <xf numFmtId="38" fontId="6" fillId="34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6" fillId="0" borderId="17" xfId="48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5" fillId="0" borderId="13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10" xfId="48" applyFont="1" applyBorder="1" applyAlignment="1">
      <alignment horizontal="distributed" vertical="center" indent="1"/>
    </xf>
    <xf numFmtId="38" fontId="6" fillId="34" borderId="10" xfId="48" applyFont="1" applyFill="1" applyBorder="1" applyAlignment="1">
      <alignment horizontal="distributed" vertical="center" indent="1"/>
    </xf>
    <xf numFmtId="38" fontId="5" fillId="0" borderId="15" xfId="48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176" fontId="6" fillId="34" borderId="12" xfId="0" applyNumberFormat="1" applyFont="1" applyFill="1" applyBorder="1" applyAlignment="1">
      <alignment horizontal="right" vertical="center"/>
    </xf>
    <xf numFmtId="176" fontId="6" fillId="34" borderId="0" xfId="0" applyNumberFormat="1" applyFont="1" applyFill="1" applyAlignment="1">
      <alignment horizontal="right" vertical="center"/>
    </xf>
    <xf numFmtId="176" fontId="6" fillId="34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2" fillId="33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distributed" vertical="center"/>
    </xf>
    <xf numFmtId="0" fontId="12" fillId="33" borderId="0" xfId="0" applyFont="1" applyFill="1" applyAlignment="1">
      <alignment horizontal="left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2" fillId="33" borderId="0" xfId="0" applyNumberFormat="1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top"/>
    </xf>
    <xf numFmtId="176" fontId="5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right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right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3"/>
    </xf>
    <xf numFmtId="0" fontId="5" fillId="0" borderId="21" xfId="0" applyFont="1" applyBorder="1" applyAlignment="1">
      <alignment horizontal="distributed" vertical="center" indent="3"/>
    </xf>
    <xf numFmtId="0" fontId="5" fillId="0" borderId="22" xfId="0" applyFont="1" applyBorder="1" applyAlignment="1">
      <alignment horizontal="distributed" vertical="center" indent="3"/>
    </xf>
    <xf numFmtId="176" fontId="5" fillId="0" borderId="14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12" fillId="33" borderId="16" xfId="0" applyNumberFormat="1" applyFont="1" applyFill="1" applyBorder="1" applyAlignment="1">
      <alignment horizontal="right" vertical="center"/>
    </xf>
    <xf numFmtId="176" fontId="12" fillId="33" borderId="30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2"/>
    </xf>
    <xf numFmtId="0" fontId="5" fillId="0" borderId="21" xfId="0" applyFont="1" applyBorder="1" applyAlignment="1">
      <alignment horizontal="distributed" vertical="center" indent="2"/>
    </xf>
    <xf numFmtId="0" fontId="5" fillId="0" borderId="22" xfId="0" applyFont="1" applyBorder="1" applyAlignment="1">
      <alignment horizontal="distributed" vertical="center" indent="2"/>
    </xf>
    <xf numFmtId="176" fontId="12" fillId="33" borderId="3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176" fontId="13" fillId="33" borderId="12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9" fillId="35" borderId="0" xfId="0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211" fontId="3" fillId="0" borderId="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0" fontId="9" fillId="35" borderId="0" xfId="0" applyFont="1" applyFill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0" fontId="5" fillId="36" borderId="0" xfId="0" applyFont="1" applyFill="1" applyBorder="1" applyAlignment="1">
      <alignment horizontal="distributed" vertical="center"/>
    </xf>
    <xf numFmtId="176" fontId="3" fillId="36" borderId="12" xfId="0" applyNumberFormat="1" applyFont="1" applyFill="1" applyBorder="1" applyAlignment="1">
      <alignment horizontal="right" vertical="center"/>
    </xf>
    <xf numFmtId="176" fontId="3" fillId="36" borderId="0" xfId="0" applyNumberFormat="1" applyFon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horizontal="right" vertical="center"/>
    </xf>
    <xf numFmtId="49" fontId="6" fillId="36" borderId="12" xfId="0" applyNumberFormat="1" applyFont="1" applyFill="1" applyBorder="1" applyAlignment="1">
      <alignment horizontal="center" vertical="center"/>
    </xf>
    <xf numFmtId="49" fontId="6" fillId="36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8" fontId="5" fillId="0" borderId="0" xfId="48" applyFont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0" xfId="48" applyFont="1" applyBorder="1" applyAlignment="1">
      <alignment horizontal="left" vertical="center"/>
    </xf>
    <xf numFmtId="38" fontId="6" fillId="0" borderId="10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52500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" name="AutoShape 9"/>
        <xdr:cNvSpPr>
          <a:spLocks/>
        </xdr:cNvSpPr>
      </xdr:nvSpPr>
      <xdr:spPr>
        <a:xfrm>
          <a:off x="952500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121158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121158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144208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144208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142398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0</xdr:row>
      <xdr:rowOff>0</xdr:rowOff>
    </xdr:from>
    <xdr:to>
      <xdr:col>35</xdr:col>
      <xdr:colOff>133350</xdr:colOff>
      <xdr:row>0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142398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1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9" customWidth="1"/>
    <col min="2" max="16384" width="5.625" style="29" customWidth="1"/>
  </cols>
  <sheetData>
    <row r="6" spans="2:16" ht="19.5" customHeight="1">
      <c r="B6" s="95" t="s">
        <v>33</v>
      </c>
      <c r="C6" s="96"/>
      <c r="D6" s="97" t="s">
        <v>37</v>
      </c>
      <c r="E6" s="98"/>
      <c r="F6" s="98"/>
      <c r="G6" s="98"/>
      <c r="H6" s="98"/>
      <c r="I6" s="98"/>
      <c r="J6" s="98"/>
      <c r="K6" s="98"/>
      <c r="L6" s="98"/>
      <c r="M6" s="98"/>
      <c r="N6" s="28"/>
      <c r="O6" s="28"/>
      <c r="P6" s="28"/>
    </row>
    <row r="7" spans="2:16" ht="19.5" customHeight="1">
      <c r="B7" s="96"/>
      <c r="C7" s="96"/>
      <c r="D7" s="98"/>
      <c r="E7" s="98"/>
      <c r="F7" s="98"/>
      <c r="G7" s="98"/>
      <c r="H7" s="98"/>
      <c r="I7" s="98"/>
      <c r="J7" s="98"/>
      <c r="K7" s="98"/>
      <c r="L7" s="98"/>
      <c r="M7" s="98"/>
      <c r="N7" s="28"/>
      <c r="O7" s="28"/>
      <c r="P7" s="28"/>
    </row>
    <row r="8" ht="19.5" customHeight="1">
      <c r="D8" s="30"/>
    </row>
    <row r="9" ht="19.5" customHeight="1">
      <c r="D9" s="30"/>
    </row>
    <row r="11" spans="4:16" ht="19.5" customHeight="1">
      <c r="D11" s="99" t="s">
        <v>189</v>
      </c>
      <c r="E11" s="96"/>
      <c r="F11" s="100" t="s">
        <v>34</v>
      </c>
      <c r="G11" s="102"/>
      <c r="H11" s="102"/>
      <c r="I11" s="28"/>
      <c r="J11" s="28"/>
      <c r="K11" s="28"/>
      <c r="L11" s="28"/>
      <c r="M11" s="28"/>
      <c r="N11" s="28"/>
      <c r="O11" s="28"/>
      <c r="P11" s="28"/>
    </row>
    <row r="12" spans="4:16" ht="19.5" customHeight="1">
      <c r="D12" s="99" t="s">
        <v>190</v>
      </c>
      <c r="E12" s="96"/>
      <c r="F12" s="100" t="s">
        <v>188</v>
      </c>
      <c r="G12" s="100"/>
      <c r="H12" s="100"/>
      <c r="I12" s="100"/>
      <c r="J12" s="100"/>
      <c r="K12" s="100"/>
      <c r="L12" s="100"/>
      <c r="M12" s="100"/>
      <c r="N12" s="28"/>
      <c r="O12" s="28"/>
      <c r="P12" s="28"/>
    </row>
    <row r="13" spans="4:16" ht="19.5" customHeight="1">
      <c r="D13" s="99" t="s">
        <v>191</v>
      </c>
      <c r="E13" s="96"/>
      <c r="F13" s="100" t="s">
        <v>35</v>
      </c>
      <c r="G13" s="102"/>
      <c r="H13" s="102"/>
      <c r="I13" s="102"/>
      <c r="J13" s="102"/>
      <c r="K13" s="102"/>
      <c r="L13" s="102"/>
      <c r="M13" s="28"/>
      <c r="N13" s="28"/>
      <c r="O13" s="28"/>
      <c r="P13" s="28"/>
    </row>
    <row r="14" spans="4:16" ht="19.5" customHeight="1">
      <c r="D14" s="99" t="s">
        <v>192</v>
      </c>
      <c r="E14" s="96"/>
      <c r="F14" s="100" t="s">
        <v>197</v>
      </c>
      <c r="G14" s="102"/>
      <c r="H14" s="102"/>
      <c r="I14" s="102"/>
      <c r="J14" s="102"/>
      <c r="K14" s="102"/>
      <c r="L14" s="102"/>
      <c r="M14" s="102"/>
      <c r="N14" s="28"/>
      <c r="O14" s="28"/>
      <c r="P14" s="28"/>
    </row>
    <row r="15" spans="4:16" ht="19.5" customHeight="1">
      <c r="D15" s="99"/>
      <c r="E15" s="96"/>
      <c r="F15" s="100" t="s">
        <v>36</v>
      </c>
      <c r="G15" s="102"/>
      <c r="H15" s="102"/>
      <c r="I15" s="28"/>
      <c r="J15" s="28"/>
      <c r="K15" s="28"/>
      <c r="L15" s="28"/>
      <c r="M15" s="28"/>
      <c r="N15" s="28"/>
      <c r="O15" s="28"/>
      <c r="P15" s="28"/>
    </row>
    <row r="16" spans="4:16" ht="19.5" customHeight="1">
      <c r="D16" s="99"/>
      <c r="E16" s="96"/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28"/>
    </row>
    <row r="17" spans="4:16" ht="19.5" customHeight="1">
      <c r="D17" s="99"/>
      <c r="E17" s="96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28"/>
    </row>
    <row r="18" spans="4:15" ht="19.5" customHeight="1">
      <c r="D18" s="99"/>
      <c r="E18" s="96"/>
      <c r="F18" s="100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4:15" ht="19.5" customHeight="1">
      <c r="D19" s="99"/>
      <c r="E19" s="96"/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4:15" ht="19.5" customHeight="1">
      <c r="D20" s="99"/>
      <c r="E20" s="96"/>
      <c r="F20" s="100"/>
      <c r="G20" s="101"/>
      <c r="H20" s="101"/>
      <c r="I20" s="101"/>
      <c r="J20" s="101"/>
      <c r="K20" s="101"/>
      <c r="L20" s="101"/>
      <c r="M20" s="101"/>
      <c r="N20" s="101"/>
      <c r="O20" s="101"/>
    </row>
    <row r="21" ht="19.5" customHeight="1">
      <c r="D21" s="30"/>
    </row>
    <row r="22" ht="19.5" customHeight="1">
      <c r="D22" s="30"/>
    </row>
    <row r="23" ht="19.5" customHeight="1">
      <c r="D23" s="30"/>
    </row>
    <row r="24" ht="19.5" customHeight="1">
      <c r="D24" s="30"/>
    </row>
    <row r="25" ht="19.5" customHeight="1">
      <c r="D25" s="30"/>
    </row>
    <row r="26" ht="19.5" customHeight="1">
      <c r="D26" s="30"/>
    </row>
    <row r="27" ht="19.5" customHeight="1">
      <c r="D27" s="30"/>
    </row>
    <row r="28" ht="19.5" customHeight="1">
      <c r="D28" s="30"/>
    </row>
    <row r="29" spans="4:7" ht="19.5" customHeight="1">
      <c r="D29" s="30"/>
      <c r="G29" s="1"/>
    </row>
    <row r="30" spans="4:7" ht="19.5" customHeight="1">
      <c r="D30" s="30"/>
      <c r="G30" s="1"/>
    </row>
    <row r="31" ht="19.5" customHeight="1">
      <c r="D31" s="30"/>
    </row>
  </sheetData>
  <sheetProtection/>
  <mergeCells count="22">
    <mergeCell ref="F15:H15"/>
    <mergeCell ref="D11:E11"/>
    <mergeCell ref="D17:E17"/>
    <mergeCell ref="F16:O16"/>
    <mergeCell ref="F17:O17"/>
    <mergeCell ref="F19:O19"/>
    <mergeCell ref="D19:E19"/>
    <mergeCell ref="F11:H11"/>
    <mergeCell ref="F12:M12"/>
    <mergeCell ref="F13:L13"/>
    <mergeCell ref="F14:M14"/>
    <mergeCell ref="D15:E15"/>
    <mergeCell ref="B6:C7"/>
    <mergeCell ref="D6:M7"/>
    <mergeCell ref="D14:E14"/>
    <mergeCell ref="D12:E12"/>
    <mergeCell ref="D13:E13"/>
    <mergeCell ref="D20:E20"/>
    <mergeCell ref="F20:O20"/>
    <mergeCell ref="D16:E16"/>
    <mergeCell ref="F18:O18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40"/>
  <sheetViews>
    <sheetView showGridLines="0" zoomScale="75" zoomScaleNormal="75" zoomScalePageLayoutView="0" workbookViewId="0" topLeftCell="A1">
      <selection activeCell="A1" sqref="A1:AA1"/>
    </sheetView>
  </sheetViews>
  <sheetFormatPr defaultColWidth="3.625" defaultRowHeight="21.75" customHeight="1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30" width="3.625" style="2" customWidth="1"/>
    <col min="31" max="31" width="3.125" style="2" customWidth="1"/>
    <col min="32" max="34" width="3.625" style="2" customWidth="1"/>
    <col min="35" max="35" width="3.125" style="2" customWidth="1"/>
    <col min="36" max="38" width="3.625" style="2" customWidth="1"/>
    <col min="39" max="39" width="3.125" style="2" customWidth="1"/>
    <col min="40" max="42" width="3.625" style="2" customWidth="1"/>
    <col min="43" max="43" width="3.125" style="2" customWidth="1"/>
    <col min="44" max="46" width="3.625" style="2" customWidth="1"/>
    <col min="47" max="47" width="3.125" style="2" customWidth="1"/>
    <col min="48" max="49" width="3.625" style="2" customWidth="1"/>
    <col min="50" max="50" width="3.125" style="2" customWidth="1"/>
    <col min="51" max="52" width="3.625" style="2" customWidth="1"/>
    <col min="53" max="53" width="3.125" style="2" customWidth="1"/>
    <col min="54" max="16384" width="3.625" style="2" customWidth="1"/>
  </cols>
  <sheetData>
    <row r="1" spans="1:27" ht="30" customHeight="1">
      <c r="A1" s="168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54" s="32" customFormat="1" ht="24.75" customHeight="1">
      <c r="A2" s="132" t="s">
        <v>193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5" t="s">
        <v>199</v>
      </c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</row>
    <row r="3" spans="1:54" ht="21.75" customHeight="1" thickBot="1">
      <c r="A3" s="169" t="s">
        <v>270</v>
      </c>
      <c r="B3" s="169"/>
      <c r="C3" s="169"/>
      <c r="D3" s="169"/>
      <c r="E3" s="169"/>
      <c r="F3" s="169"/>
      <c r="G3" s="169"/>
      <c r="H3" s="169"/>
      <c r="I3" s="169"/>
      <c r="AY3" s="170" t="s">
        <v>200</v>
      </c>
      <c r="AZ3" s="118"/>
      <c r="BA3" s="118"/>
      <c r="BB3" s="118"/>
    </row>
    <row r="4" spans="1:54" ht="21.75" customHeight="1">
      <c r="A4" s="151" t="s">
        <v>201</v>
      </c>
      <c r="B4" s="151"/>
      <c r="C4" s="151"/>
      <c r="D4" s="152"/>
      <c r="E4" s="153" t="s">
        <v>182</v>
      </c>
      <c r="F4" s="151"/>
      <c r="G4" s="151"/>
      <c r="H4" s="151"/>
      <c r="I4" s="151"/>
      <c r="J4" s="151"/>
      <c r="K4" s="151"/>
      <c r="L4" s="151"/>
      <c r="M4" s="151"/>
      <c r="N4" s="151"/>
      <c r="O4" s="152"/>
      <c r="P4" s="155" t="s">
        <v>171</v>
      </c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7"/>
      <c r="AB4" s="163" t="s">
        <v>183</v>
      </c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5"/>
      <c r="AN4" s="155" t="s">
        <v>223</v>
      </c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7"/>
      <c r="AZ4" s="153" t="s">
        <v>202</v>
      </c>
      <c r="BA4" s="151"/>
      <c r="BB4" s="151"/>
    </row>
    <row r="5" spans="1:54" ht="30" customHeight="1">
      <c r="A5" s="133"/>
      <c r="B5" s="133"/>
      <c r="C5" s="133"/>
      <c r="D5" s="134"/>
      <c r="E5" s="154"/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43" t="s">
        <v>180</v>
      </c>
      <c r="Q5" s="144"/>
      <c r="R5" s="143" t="s">
        <v>181</v>
      </c>
      <c r="S5" s="149"/>
      <c r="T5" s="144"/>
      <c r="U5" s="143" t="s">
        <v>173</v>
      </c>
      <c r="V5" s="149"/>
      <c r="W5" s="144"/>
      <c r="X5" s="146" t="s">
        <v>268</v>
      </c>
      <c r="Y5" s="147"/>
      <c r="Z5" s="147"/>
      <c r="AA5" s="148"/>
      <c r="AB5" s="143" t="s">
        <v>180</v>
      </c>
      <c r="AC5" s="144"/>
      <c r="AD5" s="143" t="s">
        <v>181</v>
      </c>
      <c r="AE5" s="149"/>
      <c r="AF5" s="144"/>
      <c r="AG5" s="143" t="s">
        <v>173</v>
      </c>
      <c r="AH5" s="149"/>
      <c r="AI5" s="144"/>
      <c r="AJ5" s="146" t="s">
        <v>268</v>
      </c>
      <c r="AK5" s="147"/>
      <c r="AL5" s="147"/>
      <c r="AM5" s="148"/>
      <c r="AN5" s="143" t="s">
        <v>180</v>
      </c>
      <c r="AO5" s="144"/>
      <c r="AP5" s="143" t="s">
        <v>181</v>
      </c>
      <c r="AQ5" s="149"/>
      <c r="AR5" s="144"/>
      <c r="AS5" s="143" t="s">
        <v>173</v>
      </c>
      <c r="AT5" s="149"/>
      <c r="AU5" s="144"/>
      <c r="AV5" s="146" t="s">
        <v>268</v>
      </c>
      <c r="AW5" s="147"/>
      <c r="AX5" s="147"/>
      <c r="AY5" s="148"/>
      <c r="AZ5" s="154"/>
      <c r="BA5" s="133"/>
      <c r="BB5" s="133"/>
    </row>
    <row r="6" spans="1:54" s="19" customFormat="1" ht="21.75" customHeight="1">
      <c r="A6" s="150" t="s">
        <v>168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6"/>
      <c r="O6" s="37"/>
      <c r="P6" s="145">
        <f>P8+P11</f>
        <v>2075</v>
      </c>
      <c r="Q6" s="145"/>
      <c r="R6" s="145">
        <f>R11</f>
        <v>162317</v>
      </c>
      <c r="S6" s="145"/>
      <c r="T6" s="145"/>
      <c r="U6" s="145">
        <v>12219</v>
      </c>
      <c r="V6" s="145"/>
      <c r="W6" s="145"/>
      <c r="X6" s="145">
        <f>SUM(X8,X11)</f>
        <v>22533127</v>
      </c>
      <c r="Y6" s="145"/>
      <c r="Z6" s="145"/>
      <c r="AA6" s="145"/>
      <c r="AB6" s="145">
        <f>SUM(AB8+AB11)</f>
        <v>1932</v>
      </c>
      <c r="AC6" s="145"/>
      <c r="AD6" s="110">
        <f>SUM(AD8,AD11)</f>
        <v>167276</v>
      </c>
      <c r="AE6" s="110"/>
      <c r="AF6" s="110"/>
      <c r="AG6" s="145">
        <f>SUM(AG8+AG11)</f>
        <v>11307</v>
      </c>
      <c r="AH6" s="145"/>
      <c r="AI6" s="145"/>
      <c r="AJ6" s="145">
        <f>(AJ8+AJ11)</f>
        <v>22618467</v>
      </c>
      <c r="AK6" s="145"/>
      <c r="AL6" s="145"/>
      <c r="AM6" s="160"/>
      <c r="AN6" s="166">
        <f>SUM(AN8+AN11)</f>
        <v>1683</v>
      </c>
      <c r="AO6" s="145"/>
      <c r="AP6" s="110">
        <f>SUM(AP8,AP11)</f>
        <v>172081</v>
      </c>
      <c r="AQ6" s="110"/>
      <c r="AR6" s="110"/>
      <c r="AS6" s="145">
        <f>SUM(AS8+AS11)</f>
        <v>11333</v>
      </c>
      <c r="AT6" s="145"/>
      <c r="AU6" s="145"/>
      <c r="AV6" s="145">
        <f>SUM(AV8,AV11)</f>
        <v>19986953</v>
      </c>
      <c r="AW6" s="145"/>
      <c r="AX6" s="145"/>
      <c r="AY6" s="160"/>
      <c r="AZ6" s="161" t="s">
        <v>169</v>
      </c>
      <c r="BA6" s="162"/>
      <c r="BB6" s="162"/>
    </row>
    <row r="7" spans="1:54" ht="21.75" customHeight="1">
      <c r="A7" s="3"/>
      <c r="C7" s="3"/>
      <c r="D7" s="3"/>
      <c r="O7" s="7"/>
      <c r="P7" s="4"/>
      <c r="Q7" s="4"/>
      <c r="R7" s="4"/>
      <c r="S7" s="4"/>
      <c r="T7" s="4"/>
      <c r="U7" s="4"/>
      <c r="V7" s="4"/>
      <c r="W7" s="4"/>
      <c r="X7" s="31"/>
      <c r="Y7" s="31"/>
      <c r="Z7" s="31"/>
      <c r="AA7" s="31"/>
      <c r="AB7" s="31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5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69"/>
      <c r="AZ7" s="11"/>
      <c r="BA7" s="12"/>
      <c r="BB7" s="12"/>
    </row>
    <row r="8" spans="2:54" s="19" customFormat="1" ht="21.75" customHeight="1">
      <c r="B8" s="127" t="s">
        <v>203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38"/>
      <c r="N8" s="38"/>
      <c r="O8" s="39"/>
      <c r="P8" s="105">
        <v>359</v>
      </c>
      <c r="Q8" s="105"/>
      <c r="R8" s="105" t="s">
        <v>38</v>
      </c>
      <c r="S8" s="105"/>
      <c r="T8" s="105"/>
      <c r="U8" s="105">
        <v>2699</v>
      </c>
      <c r="V8" s="105"/>
      <c r="W8" s="105"/>
      <c r="X8" s="106">
        <f>X9</f>
        <v>9679961</v>
      </c>
      <c r="Y8" s="106"/>
      <c r="Z8" s="106"/>
      <c r="AA8" s="106"/>
      <c r="AB8" s="105">
        <v>354</v>
      </c>
      <c r="AC8" s="105"/>
      <c r="AD8" s="105" t="s">
        <v>38</v>
      </c>
      <c r="AE8" s="105"/>
      <c r="AF8" s="105"/>
      <c r="AG8" s="105">
        <v>2520</v>
      </c>
      <c r="AH8" s="105"/>
      <c r="AI8" s="105"/>
      <c r="AJ8" s="105">
        <f>AJ9</f>
        <v>9891114</v>
      </c>
      <c r="AK8" s="105"/>
      <c r="AL8" s="105"/>
      <c r="AM8" s="106"/>
      <c r="AN8" s="104">
        <v>295</v>
      </c>
      <c r="AO8" s="106"/>
      <c r="AP8" s="106" t="s">
        <v>38</v>
      </c>
      <c r="AQ8" s="106"/>
      <c r="AR8" s="106"/>
      <c r="AS8" s="106">
        <v>2285</v>
      </c>
      <c r="AT8" s="106"/>
      <c r="AU8" s="106"/>
      <c r="AV8" s="106">
        <f>AV9</f>
        <v>7593426</v>
      </c>
      <c r="AW8" s="106"/>
      <c r="AX8" s="106"/>
      <c r="AY8" s="142"/>
      <c r="AZ8" s="140" t="s">
        <v>204</v>
      </c>
      <c r="BA8" s="141"/>
      <c r="BB8" s="141"/>
    </row>
    <row r="9" spans="2:54" ht="21.75" customHeight="1">
      <c r="B9" s="120" t="s">
        <v>205</v>
      </c>
      <c r="C9" s="120"/>
      <c r="D9" s="120"/>
      <c r="E9" s="120"/>
      <c r="F9" s="113" t="s">
        <v>167</v>
      </c>
      <c r="G9" s="113"/>
      <c r="H9" s="113"/>
      <c r="I9" s="113"/>
      <c r="J9" s="113"/>
      <c r="K9" s="113"/>
      <c r="L9" s="113"/>
      <c r="M9" s="113"/>
      <c r="N9" s="113"/>
      <c r="O9" s="8"/>
      <c r="P9" s="112">
        <v>359</v>
      </c>
      <c r="Q9" s="112"/>
      <c r="R9" s="112" t="s">
        <v>206</v>
      </c>
      <c r="S9" s="112"/>
      <c r="T9" s="112"/>
      <c r="U9" s="112">
        <v>2699</v>
      </c>
      <c r="V9" s="112"/>
      <c r="W9" s="112"/>
      <c r="X9" s="103">
        <v>9679961</v>
      </c>
      <c r="Y9" s="103"/>
      <c r="Z9" s="103"/>
      <c r="AA9" s="103"/>
      <c r="AB9" s="112">
        <v>354</v>
      </c>
      <c r="AC9" s="112"/>
      <c r="AD9" s="112" t="s">
        <v>206</v>
      </c>
      <c r="AE9" s="112"/>
      <c r="AF9" s="112"/>
      <c r="AG9" s="112">
        <v>2520</v>
      </c>
      <c r="AH9" s="112"/>
      <c r="AI9" s="112"/>
      <c r="AJ9" s="112">
        <v>9891114</v>
      </c>
      <c r="AK9" s="112"/>
      <c r="AL9" s="112"/>
      <c r="AM9" s="103"/>
      <c r="AN9" s="111">
        <v>295</v>
      </c>
      <c r="AO9" s="103"/>
      <c r="AP9" s="103" t="s">
        <v>206</v>
      </c>
      <c r="AQ9" s="103"/>
      <c r="AR9" s="103"/>
      <c r="AS9" s="103">
        <v>2285</v>
      </c>
      <c r="AT9" s="103"/>
      <c r="AU9" s="103"/>
      <c r="AV9" s="103">
        <v>7593426</v>
      </c>
      <c r="AW9" s="103"/>
      <c r="AX9" s="103"/>
      <c r="AY9" s="137"/>
      <c r="AZ9" s="3" t="s">
        <v>207</v>
      </c>
      <c r="BA9" s="2" t="s">
        <v>208</v>
      </c>
      <c r="BB9" s="3" t="s">
        <v>209</v>
      </c>
    </row>
    <row r="10" spans="4:54" ht="21.75" customHeight="1">
      <c r="D10" s="3"/>
      <c r="O10" s="7"/>
      <c r="P10" s="4"/>
      <c r="Q10" s="4"/>
      <c r="R10" s="4"/>
      <c r="S10" s="4"/>
      <c r="T10" s="4"/>
      <c r="U10" s="4"/>
      <c r="V10" s="4"/>
      <c r="W10" s="4"/>
      <c r="X10" s="31"/>
      <c r="Y10" s="31"/>
      <c r="Z10" s="31"/>
      <c r="AA10" s="31"/>
      <c r="AB10" s="31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5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69"/>
      <c r="AZ10" s="11"/>
      <c r="BA10" s="12"/>
      <c r="BB10" s="12"/>
    </row>
    <row r="11" spans="2:54" s="19" customFormat="1" ht="21.75" customHeight="1">
      <c r="B11" s="127" t="s">
        <v>210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40"/>
      <c r="N11" s="40"/>
      <c r="O11" s="39"/>
      <c r="P11" s="105">
        <f>SUM(P12:Q17)</f>
        <v>1716</v>
      </c>
      <c r="Q11" s="105"/>
      <c r="R11" s="105">
        <f>SUM(R12:T17)</f>
        <v>162317</v>
      </c>
      <c r="S11" s="105"/>
      <c r="T11" s="105"/>
      <c r="U11" s="105">
        <f>SUM(U12:W17)</f>
        <v>9520</v>
      </c>
      <c r="V11" s="105"/>
      <c r="W11" s="105"/>
      <c r="X11" s="106">
        <f>SUM(X12:AA17)</f>
        <v>12853166</v>
      </c>
      <c r="Y11" s="106"/>
      <c r="Z11" s="106"/>
      <c r="AA11" s="106"/>
      <c r="AB11" s="105">
        <f>SUM(AB12:AC17)</f>
        <v>1578</v>
      </c>
      <c r="AC11" s="105"/>
      <c r="AD11" s="105">
        <f>SUM(AD12:AF17)</f>
        <v>167276</v>
      </c>
      <c r="AE11" s="105"/>
      <c r="AF11" s="105"/>
      <c r="AG11" s="105">
        <f>SUM(AG12:AI17)</f>
        <v>8787</v>
      </c>
      <c r="AH11" s="105"/>
      <c r="AI11" s="105"/>
      <c r="AJ11" s="105">
        <f>SUM(AJ12:AM17)</f>
        <v>12727353</v>
      </c>
      <c r="AK11" s="105"/>
      <c r="AL11" s="105"/>
      <c r="AM11" s="106"/>
      <c r="AN11" s="104">
        <f>SUM(AN12:AO17)</f>
        <v>1388</v>
      </c>
      <c r="AO11" s="106"/>
      <c r="AP11" s="106">
        <f>SUM(AP12:AR17)</f>
        <v>172081</v>
      </c>
      <c r="AQ11" s="106"/>
      <c r="AR11" s="106"/>
      <c r="AS11" s="106">
        <f>SUM(AS12:AU17)</f>
        <v>9048</v>
      </c>
      <c r="AT11" s="106"/>
      <c r="AU11" s="106"/>
      <c r="AV11" s="106">
        <f>SUM(AV12:AY17)</f>
        <v>12393527</v>
      </c>
      <c r="AW11" s="106"/>
      <c r="AX11" s="106"/>
      <c r="AY11" s="142"/>
      <c r="AZ11" s="140" t="s">
        <v>211</v>
      </c>
      <c r="BA11" s="141"/>
      <c r="BB11" s="141"/>
    </row>
    <row r="12" spans="1:54" ht="21.75" customHeight="1">
      <c r="A12" s="3"/>
      <c r="C12" s="3" t="s">
        <v>212</v>
      </c>
      <c r="D12" s="3"/>
      <c r="E12" s="119" t="s">
        <v>213</v>
      </c>
      <c r="F12" s="119"/>
      <c r="G12" s="119"/>
      <c r="H12" s="119"/>
      <c r="I12" s="119"/>
      <c r="J12" s="119"/>
      <c r="K12" s="119"/>
      <c r="L12" s="119"/>
      <c r="M12" s="119"/>
      <c r="N12" s="119"/>
      <c r="O12" s="8"/>
      <c r="P12" s="112">
        <v>6</v>
      </c>
      <c r="Q12" s="112"/>
      <c r="R12" s="112">
        <v>33301</v>
      </c>
      <c r="S12" s="112"/>
      <c r="T12" s="112"/>
      <c r="U12" s="112">
        <v>911</v>
      </c>
      <c r="V12" s="112"/>
      <c r="W12" s="112"/>
      <c r="X12" s="112">
        <v>1592351</v>
      </c>
      <c r="Y12" s="112"/>
      <c r="Z12" s="112"/>
      <c r="AA12" s="103"/>
      <c r="AB12" s="103">
        <v>7</v>
      </c>
      <c r="AC12" s="103"/>
      <c r="AD12" s="112">
        <v>37463</v>
      </c>
      <c r="AE12" s="112"/>
      <c r="AF12" s="112"/>
      <c r="AG12" s="112">
        <v>562</v>
      </c>
      <c r="AH12" s="112"/>
      <c r="AI12" s="112"/>
      <c r="AJ12" s="112">
        <v>1462546</v>
      </c>
      <c r="AK12" s="112"/>
      <c r="AL12" s="112"/>
      <c r="AM12" s="103"/>
      <c r="AN12" s="111">
        <v>11</v>
      </c>
      <c r="AO12" s="103"/>
      <c r="AP12" s="103">
        <v>33884</v>
      </c>
      <c r="AQ12" s="103"/>
      <c r="AR12" s="103"/>
      <c r="AS12" s="103">
        <v>888</v>
      </c>
      <c r="AT12" s="103"/>
      <c r="AU12" s="103"/>
      <c r="AV12" s="103">
        <v>1408159</v>
      </c>
      <c r="AW12" s="103"/>
      <c r="AX12" s="103"/>
      <c r="AY12" s="137"/>
      <c r="AZ12" s="14"/>
      <c r="BA12" s="3" t="s">
        <v>212</v>
      </c>
      <c r="BB12" s="10"/>
    </row>
    <row r="13" spans="1:60" ht="21.75" customHeight="1">
      <c r="A13" s="3"/>
      <c r="C13" s="3" t="s">
        <v>214</v>
      </c>
      <c r="D13" s="3"/>
      <c r="E13" s="119" t="s">
        <v>271</v>
      </c>
      <c r="F13" s="119"/>
      <c r="G13" s="119"/>
      <c r="H13" s="119"/>
      <c r="I13" s="119"/>
      <c r="J13" s="119"/>
      <c r="K13" s="119"/>
      <c r="L13" s="119"/>
      <c r="M13" s="119"/>
      <c r="N13" s="119"/>
      <c r="O13" s="8"/>
      <c r="P13" s="112">
        <v>198</v>
      </c>
      <c r="Q13" s="112"/>
      <c r="R13" s="112">
        <v>15799</v>
      </c>
      <c r="S13" s="112"/>
      <c r="T13" s="112"/>
      <c r="U13" s="112">
        <v>665</v>
      </c>
      <c r="V13" s="112"/>
      <c r="W13" s="112"/>
      <c r="X13" s="112">
        <v>706607</v>
      </c>
      <c r="Y13" s="112"/>
      <c r="Z13" s="112"/>
      <c r="AA13" s="103"/>
      <c r="AB13" s="103">
        <v>177</v>
      </c>
      <c r="AC13" s="103"/>
      <c r="AD13" s="112">
        <v>16294</v>
      </c>
      <c r="AE13" s="112"/>
      <c r="AF13" s="112"/>
      <c r="AG13" s="112">
        <v>663</v>
      </c>
      <c r="AH13" s="112"/>
      <c r="AI13" s="112"/>
      <c r="AJ13" s="112">
        <v>760529</v>
      </c>
      <c r="AK13" s="112"/>
      <c r="AL13" s="112"/>
      <c r="AM13" s="103"/>
      <c r="AN13" s="111">
        <v>155</v>
      </c>
      <c r="AO13" s="103"/>
      <c r="AP13" s="103">
        <v>15506</v>
      </c>
      <c r="AQ13" s="103"/>
      <c r="AR13" s="103"/>
      <c r="AS13" s="103">
        <v>473</v>
      </c>
      <c r="AT13" s="103"/>
      <c r="AU13" s="103"/>
      <c r="AV13" s="103">
        <v>559311</v>
      </c>
      <c r="AW13" s="103"/>
      <c r="AX13" s="103"/>
      <c r="AY13" s="137"/>
      <c r="AZ13" s="14"/>
      <c r="BA13" s="3" t="s">
        <v>215</v>
      </c>
      <c r="BB13" s="10"/>
      <c r="BG13" s="62"/>
      <c r="BH13" s="62"/>
    </row>
    <row r="14" spans="1:54" ht="21.75" customHeight="1">
      <c r="A14" s="3"/>
      <c r="C14" s="3" t="s">
        <v>39</v>
      </c>
      <c r="D14" s="3"/>
      <c r="E14" s="119" t="s">
        <v>216</v>
      </c>
      <c r="F14" s="119"/>
      <c r="G14" s="119"/>
      <c r="H14" s="119"/>
      <c r="I14" s="119"/>
      <c r="J14" s="119"/>
      <c r="K14" s="119"/>
      <c r="L14" s="119"/>
      <c r="M14" s="119"/>
      <c r="N14" s="119"/>
      <c r="O14" s="8"/>
      <c r="P14" s="112">
        <v>694</v>
      </c>
      <c r="Q14" s="112"/>
      <c r="R14" s="112">
        <v>55563</v>
      </c>
      <c r="S14" s="112"/>
      <c r="T14" s="112"/>
      <c r="U14" s="112">
        <v>3835</v>
      </c>
      <c r="V14" s="112"/>
      <c r="W14" s="112"/>
      <c r="X14" s="112">
        <v>4628301</v>
      </c>
      <c r="Y14" s="112"/>
      <c r="Z14" s="112"/>
      <c r="AA14" s="103"/>
      <c r="AB14" s="103">
        <v>615</v>
      </c>
      <c r="AC14" s="103"/>
      <c r="AD14" s="112">
        <v>54082</v>
      </c>
      <c r="AE14" s="112"/>
      <c r="AF14" s="112"/>
      <c r="AG14" s="112">
        <v>3590</v>
      </c>
      <c r="AH14" s="112"/>
      <c r="AI14" s="112"/>
      <c r="AJ14" s="112">
        <v>4516612</v>
      </c>
      <c r="AK14" s="112"/>
      <c r="AL14" s="112"/>
      <c r="AM14" s="103"/>
      <c r="AN14" s="111">
        <v>520</v>
      </c>
      <c r="AO14" s="103"/>
      <c r="AP14" s="103">
        <v>51963</v>
      </c>
      <c r="AQ14" s="103"/>
      <c r="AR14" s="103"/>
      <c r="AS14" s="103">
        <v>3849</v>
      </c>
      <c r="AT14" s="103"/>
      <c r="AU14" s="103"/>
      <c r="AV14" s="103">
        <v>4211200</v>
      </c>
      <c r="AW14" s="103"/>
      <c r="AX14" s="103"/>
      <c r="AY14" s="137"/>
      <c r="AZ14" s="14"/>
      <c r="BA14" s="3" t="s">
        <v>39</v>
      </c>
      <c r="BB14" s="10"/>
    </row>
    <row r="15" spans="1:54" ht="21.75" customHeight="1">
      <c r="A15" s="3"/>
      <c r="C15" s="3" t="s">
        <v>40</v>
      </c>
      <c r="D15" s="3"/>
      <c r="E15" s="119" t="s">
        <v>217</v>
      </c>
      <c r="F15" s="119"/>
      <c r="G15" s="119"/>
      <c r="H15" s="119"/>
      <c r="I15" s="119"/>
      <c r="J15" s="119"/>
      <c r="K15" s="119"/>
      <c r="L15" s="119"/>
      <c r="M15" s="119"/>
      <c r="N15" s="119"/>
      <c r="O15" s="8"/>
      <c r="P15" s="112">
        <v>90</v>
      </c>
      <c r="Q15" s="112"/>
      <c r="R15" s="112">
        <v>3472</v>
      </c>
      <c r="S15" s="112"/>
      <c r="T15" s="112"/>
      <c r="U15" s="112">
        <v>568</v>
      </c>
      <c r="V15" s="112"/>
      <c r="W15" s="112"/>
      <c r="X15" s="112">
        <v>1540857</v>
      </c>
      <c r="Y15" s="112"/>
      <c r="Z15" s="112"/>
      <c r="AA15" s="103"/>
      <c r="AB15" s="103">
        <v>95</v>
      </c>
      <c r="AC15" s="103"/>
      <c r="AD15" s="112">
        <v>2220</v>
      </c>
      <c r="AE15" s="112"/>
      <c r="AF15" s="112"/>
      <c r="AG15" s="112">
        <v>597</v>
      </c>
      <c r="AH15" s="112"/>
      <c r="AI15" s="112"/>
      <c r="AJ15" s="112">
        <v>1689193</v>
      </c>
      <c r="AK15" s="112"/>
      <c r="AL15" s="112"/>
      <c r="AM15" s="103"/>
      <c r="AN15" s="111">
        <v>87</v>
      </c>
      <c r="AO15" s="103"/>
      <c r="AP15" s="103">
        <v>3447</v>
      </c>
      <c r="AQ15" s="103"/>
      <c r="AR15" s="103"/>
      <c r="AS15" s="103">
        <v>546</v>
      </c>
      <c r="AT15" s="103"/>
      <c r="AU15" s="103"/>
      <c r="AV15" s="103">
        <v>1475078</v>
      </c>
      <c r="AW15" s="103"/>
      <c r="AX15" s="103"/>
      <c r="AY15" s="137"/>
      <c r="AZ15" s="14"/>
      <c r="BA15" s="3" t="s">
        <v>40</v>
      </c>
      <c r="BB15" s="10"/>
    </row>
    <row r="16" spans="1:54" ht="21.75" customHeight="1">
      <c r="A16" s="3"/>
      <c r="C16" s="3" t="s">
        <v>41</v>
      </c>
      <c r="D16" s="3"/>
      <c r="E16" s="119" t="s">
        <v>178</v>
      </c>
      <c r="F16" s="119"/>
      <c r="G16" s="119"/>
      <c r="H16" s="119"/>
      <c r="I16" s="119"/>
      <c r="J16" s="119"/>
      <c r="K16" s="119"/>
      <c r="L16" s="119"/>
      <c r="M16" s="119"/>
      <c r="N16" s="119"/>
      <c r="O16" s="8"/>
      <c r="P16" s="112">
        <v>149</v>
      </c>
      <c r="Q16" s="112"/>
      <c r="R16" s="112">
        <v>19920</v>
      </c>
      <c r="S16" s="112"/>
      <c r="T16" s="112"/>
      <c r="U16" s="112">
        <v>734</v>
      </c>
      <c r="V16" s="112"/>
      <c r="W16" s="112"/>
      <c r="X16" s="112">
        <v>1182496</v>
      </c>
      <c r="Y16" s="112"/>
      <c r="Z16" s="112"/>
      <c r="AA16" s="103"/>
      <c r="AB16" s="103">
        <v>139</v>
      </c>
      <c r="AC16" s="103"/>
      <c r="AD16" s="112">
        <v>15859</v>
      </c>
      <c r="AE16" s="112"/>
      <c r="AF16" s="112"/>
      <c r="AG16" s="112">
        <v>622</v>
      </c>
      <c r="AH16" s="112"/>
      <c r="AI16" s="112"/>
      <c r="AJ16" s="112">
        <v>1018914</v>
      </c>
      <c r="AK16" s="112"/>
      <c r="AL16" s="112"/>
      <c r="AM16" s="103"/>
      <c r="AN16" s="111">
        <v>119</v>
      </c>
      <c r="AO16" s="103"/>
      <c r="AP16" s="103">
        <v>23179</v>
      </c>
      <c r="AQ16" s="103"/>
      <c r="AR16" s="103"/>
      <c r="AS16" s="103">
        <v>661</v>
      </c>
      <c r="AT16" s="103"/>
      <c r="AU16" s="103"/>
      <c r="AV16" s="103">
        <v>1373963</v>
      </c>
      <c r="AW16" s="103"/>
      <c r="AX16" s="103"/>
      <c r="AY16" s="137"/>
      <c r="AZ16" s="14"/>
      <c r="BA16" s="3" t="s">
        <v>41</v>
      </c>
      <c r="BB16" s="10"/>
    </row>
    <row r="17" spans="1:54" ht="21.75" customHeight="1" thickBot="1">
      <c r="A17" s="65"/>
      <c r="B17" s="34"/>
      <c r="C17" s="3" t="s">
        <v>42</v>
      </c>
      <c r="D17" s="3"/>
      <c r="E17" s="121" t="s">
        <v>218</v>
      </c>
      <c r="F17" s="121"/>
      <c r="G17" s="121"/>
      <c r="H17" s="121"/>
      <c r="I17" s="121"/>
      <c r="J17" s="121"/>
      <c r="K17" s="121"/>
      <c r="L17" s="121"/>
      <c r="M17" s="121"/>
      <c r="N17" s="121"/>
      <c r="O17" s="8"/>
      <c r="P17" s="158">
        <v>579</v>
      </c>
      <c r="Q17" s="158"/>
      <c r="R17" s="158">
        <v>34262</v>
      </c>
      <c r="S17" s="158"/>
      <c r="T17" s="158"/>
      <c r="U17" s="158">
        <v>2807</v>
      </c>
      <c r="V17" s="158"/>
      <c r="W17" s="158"/>
      <c r="X17" s="158">
        <v>3202554</v>
      </c>
      <c r="Y17" s="158"/>
      <c r="Z17" s="158"/>
      <c r="AA17" s="158"/>
      <c r="AB17" s="158">
        <v>545</v>
      </c>
      <c r="AC17" s="158"/>
      <c r="AD17" s="158">
        <v>41358</v>
      </c>
      <c r="AE17" s="158"/>
      <c r="AF17" s="158"/>
      <c r="AG17" s="158">
        <v>2753</v>
      </c>
      <c r="AH17" s="158"/>
      <c r="AI17" s="158"/>
      <c r="AJ17" s="158">
        <v>3279559</v>
      </c>
      <c r="AK17" s="158"/>
      <c r="AL17" s="158"/>
      <c r="AM17" s="158"/>
      <c r="AN17" s="159">
        <v>496</v>
      </c>
      <c r="AO17" s="158"/>
      <c r="AP17" s="158">
        <v>44102</v>
      </c>
      <c r="AQ17" s="158"/>
      <c r="AR17" s="158"/>
      <c r="AS17" s="158">
        <v>2631</v>
      </c>
      <c r="AT17" s="158"/>
      <c r="AU17" s="158"/>
      <c r="AV17" s="158">
        <v>3365816</v>
      </c>
      <c r="AW17" s="158"/>
      <c r="AX17" s="158"/>
      <c r="AY17" s="171"/>
      <c r="AZ17" s="15"/>
      <c r="BA17" s="3" t="s">
        <v>42</v>
      </c>
      <c r="BB17" s="16"/>
    </row>
    <row r="18" spans="1:54" ht="21.75" customHeight="1">
      <c r="A18" s="125" t="s">
        <v>224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 t="s">
        <v>198</v>
      </c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67" t="s">
        <v>219</v>
      </c>
      <c r="AW18" s="167"/>
      <c r="AX18" s="167"/>
      <c r="AY18" s="167"/>
      <c r="AZ18" s="167"/>
      <c r="BA18" s="167"/>
      <c r="BB18" s="167"/>
    </row>
    <row r="19" spans="1:54" ht="21.7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13" t="s">
        <v>220</v>
      </c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36" t="s">
        <v>221</v>
      </c>
      <c r="AY19" s="136"/>
      <c r="AZ19" s="136"/>
      <c r="BA19" s="136"/>
      <c r="BB19" s="136"/>
    </row>
    <row r="20" spans="1:54" ht="21.7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13" t="s">
        <v>222</v>
      </c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</row>
    <row r="21" spans="1:54" ht="21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U21" s="63"/>
      <c r="V21" s="63"/>
      <c r="W21" s="63"/>
      <c r="AX21" s="26"/>
      <c r="AY21" s="27"/>
      <c r="AZ21" s="27"/>
      <c r="BA21" s="27"/>
      <c r="BB21" s="27"/>
    </row>
    <row r="22" spans="1:54" s="32" customFormat="1" ht="24.75" customHeight="1">
      <c r="A22" s="132" t="s">
        <v>194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5" t="s">
        <v>179</v>
      </c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</row>
    <row r="23" spans="1:54" ht="21.75" customHeight="1" thickBot="1">
      <c r="A23" s="34"/>
      <c r="B23" s="34"/>
      <c r="C23" s="34"/>
      <c r="D23" s="34"/>
      <c r="E23" s="34"/>
      <c r="AR23" s="118" t="s">
        <v>200</v>
      </c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</row>
    <row r="24" spans="1:54" ht="21.75" customHeight="1">
      <c r="A24" s="133" t="s">
        <v>18</v>
      </c>
      <c r="B24" s="133"/>
      <c r="C24" s="133"/>
      <c r="D24" s="133"/>
      <c r="E24" s="134"/>
      <c r="F24" s="115" t="s">
        <v>182</v>
      </c>
      <c r="G24" s="116"/>
      <c r="H24" s="116"/>
      <c r="I24" s="116"/>
      <c r="J24" s="116"/>
      <c r="K24" s="116"/>
      <c r="L24" s="116"/>
      <c r="M24" s="116"/>
      <c r="N24" s="116"/>
      <c r="O24" s="117"/>
      <c r="P24" s="115" t="s">
        <v>7</v>
      </c>
      <c r="Q24" s="116"/>
      <c r="R24" s="116"/>
      <c r="S24" s="117"/>
      <c r="T24" s="115" t="s">
        <v>8</v>
      </c>
      <c r="U24" s="116"/>
      <c r="V24" s="116"/>
      <c r="W24" s="117"/>
      <c r="X24" s="115" t="s">
        <v>9</v>
      </c>
      <c r="Y24" s="116"/>
      <c r="Z24" s="116"/>
      <c r="AA24" s="117"/>
      <c r="AB24" s="115" t="s">
        <v>10</v>
      </c>
      <c r="AC24" s="116"/>
      <c r="AD24" s="116"/>
      <c r="AE24" s="117"/>
      <c r="AF24" s="115" t="s">
        <v>11</v>
      </c>
      <c r="AG24" s="116"/>
      <c r="AH24" s="116"/>
      <c r="AI24" s="117"/>
      <c r="AJ24" s="115" t="s">
        <v>12</v>
      </c>
      <c r="AK24" s="116"/>
      <c r="AL24" s="116"/>
      <c r="AM24" s="117"/>
      <c r="AN24" s="115" t="s">
        <v>13</v>
      </c>
      <c r="AO24" s="116"/>
      <c r="AP24" s="116"/>
      <c r="AQ24" s="117"/>
      <c r="AR24" s="115" t="s">
        <v>14</v>
      </c>
      <c r="AS24" s="116"/>
      <c r="AT24" s="116"/>
      <c r="AU24" s="117"/>
      <c r="AV24" s="115" t="s">
        <v>15</v>
      </c>
      <c r="AW24" s="116"/>
      <c r="AX24" s="116"/>
      <c r="AY24" s="117"/>
      <c r="AZ24" s="115" t="s">
        <v>0</v>
      </c>
      <c r="BA24" s="116"/>
      <c r="BB24" s="116"/>
    </row>
    <row r="25" spans="1:53" ht="21.75" customHeight="1">
      <c r="A25" s="126" t="s">
        <v>177</v>
      </c>
      <c r="B25" s="126"/>
      <c r="C25" s="126"/>
      <c r="D25" s="126"/>
      <c r="E25" s="126"/>
      <c r="F25" s="67" t="s">
        <v>29</v>
      </c>
      <c r="G25" s="68" t="s">
        <v>30</v>
      </c>
      <c r="H25" s="126" t="s">
        <v>170</v>
      </c>
      <c r="I25" s="126"/>
      <c r="J25" s="6"/>
      <c r="L25" s="113"/>
      <c r="M25" s="113"/>
      <c r="N25" s="113"/>
      <c r="O25" s="7"/>
      <c r="P25" s="131">
        <v>2075</v>
      </c>
      <c r="Q25" s="107"/>
      <c r="R25" s="107"/>
      <c r="S25" s="107"/>
      <c r="T25" s="107">
        <v>862</v>
      </c>
      <c r="U25" s="107"/>
      <c r="V25" s="107"/>
      <c r="W25" s="107"/>
      <c r="X25" s="107">
        <v>512</v>
      </c>
      <c r="Y25" s="107"/>
      <c r="Z25" s="107"/>
      <c r="AA25" s="107"/>
      <c r="AB25" s="107">
        <v>410</v>
      </c>
      <c r="AC25" s="107"/>
      <c r="AD25" s="107"/>
      <c r="AE25" s="107"/>
      <c r="AF25" s="107">
        <v>203</v>
      </c>
      <c r="AG25" s="107"/>
      <c r="AH25" s="107"/>
      <c r="AI25" s="107"/>
      <c r="AJ25" s="107">
        <v>53</v>
      </c>
      <c r="AK25" s="107"/>
      <c r="AL25" s="107"/>
      <c r="AM25" s="107"/>
      <c r="AN25" s="107">
        <v>22</v>
      </c>
      <c r="AO25" s="107"/>
      <c r="AP25" s="107"/>
      <c r="AQ25" s="107"/>
      <c r="AR25" s="107">
        <v>12</v>
      </c>
      <c r="AS25" s="107"/>
      <c r="AT25" s="107"/>
      <c r="AU25" s="107"/>
      <c r="AV25" s="107">
        <v>1</v>
      </c>
      <c r="AW25" s="107"/>
      <c r="AX25" s="107"/>
      <c r="AY25" s="114"/>
      <c r="AZ25" s="11"/>
      <c r="BA25" s="3" t="s">
        <v>174</v>
      </c>
    </row>
    <row r="26" spans="6:53" s="32" customFormat="1" ht="21.75" customHeight="1">
      <c r="F26" s="74">
        <v>1</v>
      </c>
      <c r="G26" s="75" t="s">
        <v>17</v>
      </c>
      <c r="J26" s="71"/>
      <c r="L26" s="123"/>
      <c r="M26" s="123"/>
      <c r="N26" s="123"/>
      <c r="O26" s="72"/>
      <c r="P26" s="131">
        <v>1932</v>
      </c>
      <c r="Q26" s="107"/>
      <c r="R26" s="107"/>
      <c r="S26" s="107"/>
      <c r="T26" s="124">
        <v>817</v>
      </c>
      <c r="U26" s="124"/>
      <c r="V26" s="124"/>
      <c r="W26" s="124"/>
      <c r="X26" s="124">
        <v>466</v>
      </c>
      <c r="Y26" s="124"/>
      <c r="Z26" s="124"/>
      <c r="AA26" s="124"/>
      <c r="AB26" s="124">
        <v>359</v>
      </c>
      <c r="AC26" s="124"/>
      <c r="AD26" s="124"/>
      <c r="AE26" s="124"/>
      <c r="AF26" s="124">
        <v>203</v>
      </c>
      <c r="AG26" s="124"/>
      <c r="AH26" s="124"/>
      <c r="AI26" s="124"/>
      <c r="AJ26" s="124">
        <v>46</v>
      </c>
      <c r="AK26" s="124"/>
      <c r="AL26" s="124"/>
      <c r="AM26" s="124"/>
      <c r="AN26" s="124">
        <v>28</v>
      </c>
      <c r="AO26" s="124"/>
      <c r="AP26" s="124"/>
      <c r="AQ26" s="124"/>
      <c r="AR26" s="124">
        <v>11</v>
      </c>
      <c r="AS26" s="124"/>
      <c r="AT26" s="124"/>
      <c r="AU26" s="124"/>
      <c r="AV26" s="124">
        <v>2</v>
      </c>
      <c r="AW26" s="107"/>
      <c r="AX26" s="107"/>
      <c r="AY26" s="107"/>
      <c r="AZ26" s="73"/>
      <c r="BA26" s="75" t="s">
        <v>175</v>
      </c>
    </row>
    <row r="27" spans="1:54" ht="21.75" customHeight="1">
      <c r="A27" s="36"/>
      <c r="B27" s="36"/>
      <c r="C27" s="36"/>
      <c r="D27" s="36"/>
      <c r="E27" s="41"/>
      <c r="F27" s="41">
        <v>1</v>
      </c>
      <c r="G27" s="42" t="s">
        <v>265</v>
      </c>
      <c r="H27" s="41"/>
      <c r="I27" s="41"/>
      <c r="J27" s="43"/>
      <c r="K27" s="36"/>
      <c r="L27" s="128"/>
      <c r="M27" s="128"/>
      <c r="N27" s="128"/>
      <c r="O27" s="44"/>
      <c r="P27" s="129">
        <f>SUM(P29+P32)</f>
        <v>1683</v>
      </c>
      <c r="Q27" s="130"/>
      <c r="R27" s="130"/>
      <c r="S27" s="130"/>
      <c r="T27" s="110">
        <f>SUM(T29+T32)</f>
        <v>1182</v>
      </c>
      <c r="U27" s="110"/>
      <c r="V27" s="110"/>
      <c r="W27" s="110"/>
      <c r="X27" s="110">
        <f>SUM(X29+X32)</f>
        <v>213</v>
      </c>
      <c r="Y27" s="110"/>
      <c r="Z27" s="110"/>
      <c r="AA27" s="110"/>
      <c r="AB27" s="110">
        <f>SUM(AB29+AB32)</f>
        <v>179</v>
      </c>
      <c r="AC27" s="110"/>
      <c r="AD27" s="110"/>
      <c r="AE27" s="110"/>
      <c r="AF27" s="110">
        <f>SUM(AF29+AF32)</f>
        <v>83</v>
      </c>
      <c r="AG27" s="110"/>
      <c r="AH27" s="110"/>
      <c r="AI27" s="110"/>
      <c r="AJ27" s="110">
        <f>SUM(AJ29+AJ32)</f>
        <v>18</v>
      </c>
      <c r="AK27" s="110"/>
      <c r="AL27" s="110"/>
      <c r="AM27" s="110"/>
      <c r="AN27" s="110">
        <f>SUM(AN29+AN32)</f>
        <v>5</v>
      </c>
      <c r="AO27" s="110"/>
      <c r="AP27" s="110"/>
      <c r="AQ27" s="110"/>
      <c r="AR27" s="110">
        <f>SUM(AR29+AR32)</f>
        <v>2</v>
      </c>
      <c r="AS27" s="110"/>
      <c r="AT27" s="110"/>
      <c r="AU27" s="110"/>
      <c r="AV27" s="110">
        <v>1</v>
      </c>
      <c r="AW27" s="110"/>
      <c r="AX27" s="110"/>
      <c r="AY27" s="110"/>
      <c r="AZ27" s="45"/>
      <c r="BA27" s="42" t="s">
        <v>273</v>
      </c>
      <c r="BB27" s="36"/>
    </row>
    <row r="28" spans="1:54" s="19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/>
      <c r="P28" s="108">
        <v>0</v>
      </c>
      <c r="Q28" s="109"/>
      <c r="R28" s="109">
        <v>0</v>
      </c>
      <c r="S28" s="109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37"/>
      <c r="AZ28" s="11"/>
      <c r="BA28" s="2"/>
      <c r="BB28" s="2"/>
    </row>
    <row r="29" spans="1:54" ht="21.75" customHeight="1">
      <c r="A29" s="19"/>
      <c r="B29" s="127" t="s">
        <v>21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40"/>
      <c r="N29" s="40"/>
      <c r="O29" s="39"/>
      <c r="P29" s="104">
        <f>SUM(T29:AY29)</f>
        <v>295</v>
      </c>
      <c r="Q29" s="105"/>
      <c r="R29" s="105"/>
      <c r="S29" s="105"/>
      <c r="T29" s="106">
        <f>T30</f>
        <v>149</v>
      </c>
      <c r="U29" s="106"/>
      <c r="V29" s="106"/>
      <c r="W29" s="106"/>
      <c r="X29" s="106">
        <f>X30</f>
        <v>58</v>
      </c>
      <c r="Y29" s="106"/>
      <c r="Z29" s="106"/>
      <c r="AA29" s="106"/>
      <c r="AB29" s="106">
        <f>AB30</f>
        <v>52</v>
      </c>
      <c r="AC29" s="106"/>
      <c r="AD29" s="106"/>
      <c r="AE29" s="106"/>
      <c r="AF29" s="106">
        <f>AF30</f>
        <v>27</v>
      </c>
      <c r="AG29" s="106"/>
      <c r="AH29" s="106"/>
      <c r="AI29" s="106"/>
      <c r="AJ29" s="106">
        <f>AJ30</f>
        <v>6</v>
      </c>
      <c r="AK29" s="106"/>
      <c r="AL29" s="106"/>
      <c r="AM29" s="106"/>
      <c r="AN29" s="106">
        <f>AN30</f>
        <v>2</v>
      </c>
      <c r="AO29" s="106"/>
      <c r="AP29" s="106"/>
      <c r="AQ29" s="106"/>
      <c r="AR29" s="106">
        <f>AR30</f>
        <v>1</v>
      </c>
      <c r="AS29" s="106"/>
      <c r="AT29" s="106"/>
      <c r="AU29" s="106"/>
      <c r="AV29" s="105" t="s">
        <v>20</v>
      </c>
      <c r="AW29" s="105"/>
      <c r="AX29" s="105"/>
      <c r="AY29" s="142"/>
      <c r="AZ29" s="140" t="s">
        <v>22</v>
      </c>
      <c r="BA29" s="141"/>
      <c r="BB29" s="141"/>
    </row>
    <row r="30" spans="2:54" ht="21.75" customHeight="1">
      <c r="B30" s="120" t="s">
        <v>166</v>
      </c>
      <c r="C30" s="120"/>
      <c r="D30" s="120"/>
      <c r="E30" s="120"/>
      <c r="F30" s="113" t="s">
        <v>167</v>
      </c>
      <c r="G30" s="113"/>
      <c r="H30" s="113"/>
      <c r="I30" s="113"/>
      <c r="J30" s="113"/>
      <c r="K30" s="113"/>
      <c r="L30" s="113"/>
      <c r="M30" s="113"/>
      <c r="N30" s="113"/>
      <c r="O30" s="7"/>
      <c r="P30" s="111">
        <f>SUM(T30:AY30)</f>
        <v>295</v>
      </c>
      <c r="Q30" s="112"/>
      <c r="R30" s="112"/>
      <c r="S30" s="112"/>
      <c r="T30" s="103">
        <v>149</v>
      </c>
      <c r="U30" s="103"/>
      <c r="V30" s="103"/>
      <c r="W30" s="103"/>
      <c r="X30" s="103">
        <v>58</v>
      </c>
      <c r="Y30" s="103"/>
      <c r="Z30" s="103"/>
      <c r="AA30" s="103"/>
      <c r="AB30" s="103">
        <v>52</v>
      </c>
      <c r="AC30" s="103"/>
      <c r="AD30" s="103"/>
      <c r="AE30" s="103"/>
      <c r="AF30" s="103">
        <v>27</v>
      </c>
      <c r="AG30" s="103"/>
      <c r="AH30" s="103"/>
      <c r="AI30" s="103"/>
      <c r="AJ30" s="103">
        <v>6</v>
      </c>
      <c r="AK30" s="103"/>
      <c r="AL30" s="103"/>
      <c r="AM30" s="103"/>
      <c r="AN30" s="103">
        <v>2</v>
      </c>
      <c r="AO30" s="103"/>
      <c r="AP30" s="103"/>
      <c r="AQ30" s="103"/>
      <c r="AR30" s="103">
        <v>1</v>
      </c>
      <c r="AS30" s="103"/>
      <c r="AT30" s="103"/>
      <c r="AU30" s="103"/>
      <c r="AV30" s="138" t="s">
        <v>20</v>
      </c>
      <c r="AW30" s="138"/>
      <c r="AX30" s="138"/>
      <c r="AY30" s="139"/>
      <c r="AZ30" s="3" t="s">
        <v>25</v>
      </c>
      <c r="BA30" s="2" t="s">
        <v>1</v>
      </c>
      <c r="BB30" s="3" t="s">
        <v>26</v>
      </c>
    </row>
    <row r="31" spans="1:54" s="19" customFormat="1" ht="21.7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  <c r="P31" s="4"/>
      <c r="Q31" s="4"/>
      <c r="R31" s="4"/>
      <c r="S31" s="4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"/>
      <c r="AW31" s="4"/>
      <c r="AX31" s="4"/>
      <c r="AY31" s="4"/>
      <c r="AZ31" s="11"/>
      <c r="BA31" s="12"/>
      <c r="BB31" s="12"/>
    </row>
    <row r="32" spans="1:54" ht="21.75" customHeight="1">
      <c r="A32" s="19"/>
      <c r="B32" s="127" t="s">
        <v>23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40"/>
      <c r="N32" s="40"/>
      <c r="O32" s="39"/>
      <c r="P32" s="104">
        <f>SUM(P33:S38)</f>
        <v>1388</v>
      </c>
      <c r="Q32" s="105"/>
      <c r="R32" s="105"/>
      <c r="S32" s="105"/>
      <c r="T32" s="106">
        <f>SUM(T33:W38)</f>
        <v>1033</v>
      </c>
      <c r="U32" s="106"/>
      <c r="V32" s="106"/>
      <c r="W32" s="106"/>
      <c r="X32" s="106">
        <f>SUM(X33:AA38)</f>
        <v>155</v>
      </c>
      <c r="Y32" s="106"/>
      <c r="Z32" s="106"/>
      <c r="AA32" s="106"/>
      <c r="AB32" s="106">
        <f>SUM(AB33:AE38)</f>
        <v>127</v>
      </c>
      <c r="AC32" s="106"/>
      <c r="AD32" s="106"/>
      <c r="AE32" s="106"/>
      <c r="AF32" s="106">
        <f>SUM(AF33:AI38)</f>
        <v>56</v>
      </c>
      <c r="AG32" s="106"/>
      <c r="AH32" s="106"/>
      <c r="AI32" s="106"/>
      <c r="AJ32" s="106">
        <f>SUM(AJ33:AM38)</f>
        <v>12</v>
      </c>
      <c r="AK32" s="106"/>
      <c r="AL32" s="106"/>
      <c r="AM32" s="106"/>
      <c r="AN32" s="106">
        <f>SUM(AN33:AQ38)</f>
        <v>3</v>
      </c>
      <c r="AO32" s="106"/>
      <c r="AP32" s="106"/>
      <c r="AQ32" s="106"/>
      <c r="AR32" s="106">
        <f>SUM(AR33:AU38)</f>
        <v>1</v>
      </c>
      <c r="AS32" s="106"/>
      <c r="AT32" s="106"/>
      <c r="AU32" s="106"/>
      <c r="AV32" s="106">
        <f>SUM(AV33:AY38)</f>
        <v>1</v>
      </c>
      <c r="AW32" s="105"/>
      <c r="AX32" s="105"/>
      <c r="AY32" s="105"/>
      <c r="AZ32" s="140" t="s">
        <v>24</v>
      </c>
      <c r="BA32" s="141"/>
      <c r="BB32" s="141"/>
    </row>
    <row r="33" spans="1:54" ht="21.75" customHeight="1">
      <c r="A33" s="3"/>
      <c r="C33" s="3" t="s">
        <v>27</v>
      </c>
      <c r="D33" s="3"/>
      <c r="E33" s="119" t="s">
        <v>3</v>
      </c>
      <c r="F33" s="119"/>
      <c r="G33" s="119"/>
      <c r="H33" s="119"/>
      <c r="I33" s="119"/>
      <c r="J33" s="119"/>
      <c r="K33" s="119"/>
      <c r="L33" s="119"/>
      <c r="M33" s="119"/>
      <c r="N33" s="119"/>
      <c r="O33" s="7"/>
      <c r="P33" s="111">
        <f aca="true" t="shared" si="0" ref="P33:P38">SUM(T33:AY33)</f>
        <v>11</v>
      </c>
      <c r="Q33" s="103"/>
      <c r="R33" s="103"/>
      <c r="S33" s="103"/>
      <c r="T33" s="112">
        <v>4</v>
      </c>
      <c r="U33" s="112"/>
      <c r="V33" s="112"/>
      <c r="W33" s="112"/>
      <c r="X33" s="112" t="s">
        <v>20</v>
      </c>
      <c r="Y33" s="112"/>
      <c r="Z33" s="112"/>
      <c r="AA33" s="112"/>
      <c r="AB33" s="103">
        <v>3</v>
      </c>
      <c r="AC33" s="103"/>
      <c r="AD33" s="103"/>
      <c r="AE33" s="103"/>
      <c r="AF33" s="103">
        <v>1</v>
      </c>
      <c r="AG33" s="103"/>
      <c r="AH33" s="103"/>
      <c r="AI33" s="103"/>
      <c r="AJ33" s="103">
        <v>1</v>
      </c>
      <c r="AK33" s="103"/>
      <c r="AL33" s="103"/>
      <c r="AM33" s="103"/>
      <c r="AN33" s="103">
        <v>1</v>
      </c>
      <c r="AO33" s="103"/>
      <c r="AP33" s="103"/>
      <c r="AQ33" s="103"/>
      <c r="AR33" s="112">
        <v>1</v>
      </c>
      <c r="AS33" s="112"/>
      <c r="AT33" s="112"/>
      <c r="AU33" s="112"/>
      <c r="AV33" s="112" t="s">
        <v>20</v>
      </c>
      <c r="AW33" s="112"/>
      <c r="AX33" s="112"/>
      <c r="AY33" s="112"/>
      <c r="AZ33" s="14"/>
      <c r="BA33" s="3" t="s">
        <v>27</v>
      </c>
      <c r="BB33" s="10"/>
    </row>
    <row r="34" spans="1:54" ht="21.75" customHeight="1">
      <c r="A34" s="3"/>
      <c r="C34" s="3" t="s">
        <v>28</v>
      </c>
      <c r="D34" s="3"/>
      <c r="E34" s="119" t="s">
        <v>271</v>
      </c>
      <c r="F34" s="119"/>
      <c r="G34" s="119"/>
      <c r="H34" s="119"/>
      <c r="I34" s="119"/>
      <c r="J34" s="119"/>
      <c r="K34" s="119"/>
      <c r="L34" s="119"/>
      <c r="M34" s="119"/>
      <c r="N34" s="119"/>
      <c r="O34" s="7"/>
      <c r="P34" s="111">
        <f t="shared" si="0"/>
        <v>155</v>
      </c>
      <c r="Q34" s="103"/>
      <c r="R34" s="103"/>
      <c r="S34" s="103"/>
      <c r="T34" s="112">
        <v>144</v>
      </c>
      <c r="U34" s="112"/>
      <c r="V34" s="112"/>
      <c r="W34" s="112"/>
      <c r="X34" s="112">
        <v>9</v>
      </c>
      <c r="Y34" s="112"/>
      <c r="Z34" s="112"/>
      <c r="AA34" s="112"/>
      <c r="AB34" s="112">
        <v>2</v>
      </c>
      <c r="AC34" s="112"/>
      <c r="AD34" s="112"/>
      <c r="AE34" s="112"/>
      <c r="AF34" s="112" t="s">
        <v>20</v>
      </c>
      <c r="AG34" s="112"/>
      <c r="AH34" s="112"/>
      <c r="AI34" s="112"/>
      <c r="AJ34" s="112" t="s">
        <v>20</v>
      </c>
      <c r="AK34" s="112"/>
      <c r="AL34" s="112"/>
      <c r="AM34" s="112"/>
      <c r="AN34" s="112" t="s">
        <v>20</v>
      </c>
      <c r="AO34" s="112"/>
      <c r="AP34" s="112"/>
      <c r="AQ34" s="112"/>
      <c r="AR34" s="112" t="s">
        <v>20</v>
      </c>
      <c r="AS34" s="112"/>
      <c r="AT34" s="112"/>
      <c r="AU34" s="112"/>
      <c r="AV34" s="112" t="s">
        <v>20</v>
      </c>
      <c r="AW34" s="112"/>
      <c r="AX34" s="112"/>
      <c r="AY34" s="112"/>
      <c r="AZ34" s="14"/>
      <c r="BA34" s="3" t="s">
        <v>28</v>
      </c>
      <c r="BB34" s="10"/>
    </row>
    <row r="35" spans="1:54" ht="21.75" customHeight="1">
      <c r="A35" s="3"/>
      <c r="C35" s="3" t="s">
        <v>39</v>
      </c>
      <c r="D35" s="3"/>
      <c r="E35" s="119" t="s">
        <v>4</v>
      </c>
      <c r="F35" s="119"/>
      <c r="G35" s="119"/>
      <c r="H35" s="119"/>
      <c r="I35" s="119"/>
      <c r="J35" s="119"/>
      <c r="K35" s="119"/>
      <c r="L35" s="119"/>
      <c r="M35" s="119"/>
      <c r="N35" s="119"/>
      <c r="O35" s="7"/>
      <c r="P35" s="111">
        <f t="shared" si="0"/>
        <v>520</v>
      </c>
      <c r="Q35" s="103"/>
      <c r="R35" s="103"/>
      <c r="S35" s="103"/>
      <c r="T35" s="112">
        <v>395</v>
      </c>
      <c r="U35" s="112"/>
      <c r="V35" s="112"/>
      <c r="W35" s="112"/>
      <c r="X35" s="112">
        <v>48</v>
      </c>
      <c r="Y35" s="112"/>
      <c r="Z35" s="112"/>
      <c r="AA35" s="112"/>
      <c r="AB35" s="112">
        <v>52</v>
      </c>
      <c r="AC35" s="112"/>
      <c r="AD35" s="112"/>
      <c r="AE35" s="112"/>
      <c r="AF35" s="112">
        <v>20</v>
      </c>
      <c r="AG35" s="112"/>
      <c r="AH35" s="112"/>
      <c r="AI35" s="112"/>
      <c r="AJ35" s="112">
        <v>5</v>
      </c>
      <c r="AK35" s="112"/>
      <c r="AL35" s="112"/>
      <c r="AM35" s="112"/>
      <c r="AN35" s="112" t="s">
        <v>20</v>
      </c>
      <c r="AO35" s="112"/>
      <c r="AP35" s="112"/>
      <c r="AQ35" s="112"/>
      <c r="AR35" s="112" t="s">
        <v>20</v>
      </c>
      <c r="AS35" s="112"/>
      <c r="AT35" s="112"/>
      <c r="AU35" s="112"/>
      <c r="AV35" s="112" t="s">
        <v>20</v>
      </c>
      <c r="AW35" s="112"/>
      <c r="AX35" s="112"/>
      <c r="AY35" s="112"/>
      <c r="AZ35" s="14"/>
      <c r="BA35" s="3" t="s">
        <v>39</v>
      </c>
      <c r="BB35" s="10"/>
    </row>
    <row r="36" spans="1:54" ht="21.75" customHeight="1">
      <c r="A36" s="3"/>
      <c r="C36" s="3" t="s">
        <v>40</v>
      </c>
      <c r="D36" s="3"/>
      <c r="E36" s="119" t="s">
        <v>5</v>
      </c>
      <c r="F36" s="119"/>
      <c r="G36" s="119"/>
      <c r="H36" s="119"/>
      <c r="I36" s="119"/>
      <c r="J36" s="119"/>
      <c r="K36" s="119"/>
      <c r="L36" s="119"/>
      <c r="M36" s="119"/>
      <c r="N36" s="119"/>
      <c r="O36" s="7"/>
      <c r="P36" s="111">
        <f t="shared" si="0"/>
        <v>87</v>
      </c>
      <c r="Q36" s="103"/>
      <c r="R36" s="103"/>
      <c r="S36" s="103"/>
      <c r="T36" s="112">
        <v>43</v>
      </c>
      <c r="U36" s="112"/>
      <c r="V36" s="112"/>
      <c r="W36" s="112"/>
      <c r="X36" s="112">
        <v>14</v>
      </c>
      <c r="Y36" s="112"/>
      <c r="Z36" s="112"/>
      <c r="AA36" s="112"/>
      <c r="AB36" s="112">
        <v>12</v>
      </c>
      <c r="AC36" s="112"/>
      <c r="AD36" s="112"/>
      <c r="AE36" s="112"/>
      <c r="AF36" s="112">
        <v>17</v>
      </c>
      <c r="AG36" s="112"/>
      <c r="AH36" s="112"/>
      <c r="AI36" s="112"/>
      <c r="AJ36" s="112">
        <v>1</v>
      </c>
      <c r="AK36" s="112"/>
      <c r="AL36" s="112"/>
      <c r="AM36" s="112"/>
      <c r="AN36" s="112" t="s">
        <v>20</v>
      </c>
      <c r="AO36" s="112"/>
      <c r="AP36" s="112"/>
      <c r="AQ36" s="112"/>
      <c r="AR36" s="112" t="s">
        <v>20</v>
      </c>
      <c r="AS36" s="112"/>
      <c r="AT36" s="112"/>
      <c r="AU36" s="112"/>
      <c r="AV36" s="112" t="s">
        <v>20</v>
      </c>
      <c r="AW36" s="112"/>
      <c r="AX36" s="112"/>
      <c r="AY36" s="112"/>
      <c r="AZ36" s="14"/>
      <c r="BA36" s="3" t="s">
        <v>40</v>
      </c>
      <c r="BB36" s="10"/>
    </row>
    <row r="37" spans="1:54" ht="21.75" customHeight="1">
      <c r="A37" s="3"/>
      <c r="C37" s="3" t="s">
        <v>41</v>
      </c>
      <c r="D37" s="3"/>
      <c r="E37" s="119" t="s">
        <v>178</v>
      </c>
      <c r="F37" s="119"/>
      <c r="G37" s="119"/>
      <c r="H37" s="119"/>
      <c r="I37" s="119"/>
      <c r="J37" s="119"/>
      <c r="K37" s="119"/>
      <c r="L37" s="119"/>
      <c r="M37" s="119"/>
      <c r="N37" s="119"/>
      <c r="O37" s="7"/>
      <c r="P37" s="111">
        <f t="shared" si="0"/>
        <v>119</v>
      </c>
      <c r="Q37" s="103"/>
      <c r="R37" s="103"/>
      <c r="S37" s="103"/>
      <c r="T37" s="112">
        <v>91</v>
      </c>
      <c r="U37" s="112"/>
      <c r="V37" s="112"/>
      <c r="W37" s="112"/>
      <c r="X37" s="112">
        <v>14</v>
      </c>
      <c r="Y37" s="112"/>
      <c r="Z37" s="112"/>
      <c r="AA37" s="112"/>
      <c r="AB37" s="112">
        <v>6</v>
      </c>
      <c r="AC37" s="112"/>
      <c r="AD37" s="112"/>
      <c r="AE37" s="112"/>
      <c r="AF37" s="112">
        <v>4</v>
      </c>
      <c r="AG37" s="112"/>
      <c r="AH37" s="112"/>
      <c r="AI37" s="112"/>
      <c r="AJ37" s="112">
        <v>4</v>
      </c>
      <c r="AK37" s="112"/>
      <c r="AL37" s="112"/>
      <c r="AM37" s="112"/>
      <c r="AN37" s="112" t="s">
        <v>20</v>
      </c>
      <c r="AO37" s="112"/>
      <c r="AP37" s="112"/>
      <c r="AQ37" s="112"/>
      <c r="AR37" s="112" t="s">
        <v>20</v>
      </c>
      <c r="AS37" s="112"/>
      <c r="AT37" s="112"/>
      <c r="AU37" s="112"/>
      <c r="AV37" s="112" t="s">
        <v>20</v>
      </c>
      <c r="AW37" s="112"/>
      <c r="AX37" s="112"/>
      <c r="AY37" s="112"/>
      <c r="AZ37" s="14"/>
      <c r="BA37" s="3" t="s">
        <v>41</v>
      </c>
      <c r="BB37" s="10"/>
    </row>
    <row r="38" spans="1:54" ht="21.75" customHeight="1" thickBot="1">
      <c r="A38" s="65"/>
      <c r="B38" s="34"/>
      <c r="C38" s="3" t="s">
        <v>42</v>
      </c>
      <c r="D38" s="3"/>
      <c r="E38" s="121" t="s">
        <v>6</v>
      </c>
      <c r="F38" s="121"/>
      <c r="G38" s="121"/>
      <c r="H38" s="121"/>
      <c r="I38" s="121"/>
      <c r="J38" s="121"/>
      <c r="K38" s="121"/>
      <c r="L38" s="121"/>
      <c r="M38" s="121"/>
      <c r="N38" s="121"/>
      <c r="O38" s="17"/>
      <c r="P38" s="159">
        <f t="shared" si="0"/>
        <v>496</v>
      </c>
      <c r="Q38" s="158"/>
      <c r="R38" s="158"/>
      <c r="S38" s="158"/>
      <c r="T38" s="158">
        <v>356</v>
      </c>
      <c r="U38" s="158"/>
      <c r="V38" s="158"/>
      <c r="W38" s="158"/>
      <c r="X38" s="158">
        <v>70</v>
      </c>
      <c r="Y38" s="158"/>
      <c r="Z38" s="158"/>
      <c r="AA38" s="158"/>
      <c r="AB38" s="158">
        <v>52</v>
      </c>
      <c r="AC38" s="158"/>
      <c r="AD38" s="158"/>
      <c r="AE38" s="158"/>
      <c r="AF38" s="158">
        <v>14</v>
      </c>
      <c r="AG38" s="158"/>
      <c r="AH38" s="158"/>
      <c r="AI38" s="158"/>
      <c r="AJ38" s="158">
        <v>1</v>
      </c>
      <c r="AK38" s="158"/>
      <c r="AL38" s="158"/>
      <c r="AM38" s="158"/>
      <c r="AN38" s="158">
        <v>2</v>
      </c>
      <c r="AO38" s="158"/>
      <c r="AP38" s="158"/>
      <c r="AQ38" s="158"/>
      <c r="AR38" s="112" t="s">
        <v>20</v>
      </c>
      <c r="AS38" s="112"/>
      <c r="AT38" s="112"/>
      <c r="AU38" s="112"/>
      <c r="AV38" s="112">
        <v>1</v>
      </c>
      <c r="AW38" s="112"/>
      <c r="AX38" s="112"/>
      <c r="AY38" s="137"/>
      <c r="AZ38" s="15"/>
      <c r="BA38" s="3" t="s">
        <v>42</v>
      </c>
      <c r="BB38" s="16"/>
    </row>
    <row r="39" spans="1:54" ht="18" customHeight="1">
      <c r="A39" s="125" t="s">
        <v>186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6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167" t="s">
        <v>219</v>
      </c>
      <c r="AW39" s="167"/>
      <c r="AX39" s="167"/>
      <c r="AY39" s="167"/>
      <c r="AZ39" s="167"/>
      <c r="BA39" s="167"/>
      <c r="BB39" s="167"/>
    </row>
    <row r="40" spans="1:58" ht="21.75" customHeight="1">
      <c r="A40" s="63" t="s">
        <v>185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BB40" s="26" t="s">
        <v>19</v>
      </c>
      <c r="BC40" s="26"/>
      <c r="BD40" s="26"/>
      <c r="BE40" s="26"/>
      <c r="BF40" s="26"/>
    </row>
  </sheetData>
  <sheetProtection/>
  <mergeCells count="325">
    <mergeCell ref="P16:Q16"/>
    <mergeCell ref="R16:T16"/>
    <mergeCell ref="X14:AA14"/>
    <mergeCell ref="E38:N38"/>
    <mergeCell ref="X27:AA27"/>
    <mergeCell ref="AN13:AO13"/>
    <mergeCell ref="AF37:AI37"/>
    <mergeCell ref="AJ37:AM37"/>
    <mergeCell ref="F24:O24"/>
    <mergeCell ref="U13:W13"/>
    <mergeCell ref="AG17:AI17"/>
    <mergeCell ref="AJ17:AM17"/>
    <mergeCell ref="AD15:AF15"/>
    <mergeCell ref="AB16:AC16"/>
    <mergeCell ref="AD16:AF16"/>
    <mergeCell ref="AG16:AI16"/>
    <mergeCell ref="AB15:AC15"/>
    <mergeCell ref="AV39:BB39"/>
    <mergeCell ref="AS17:AU17"/>
    <mergeCell ref="P17:Q17"/>
    <mergeCell ref="R17:T17"/>
    <mergeCell ref="U17:W17"/>
    <mergeCell ref="X17:AA17"/>
    <mergeCell ref="X28:Y28"/>
    <mergeCell ref="Z28:AA28"/>
    <mergeCell ref="R15:T15"/>
    <mergeCell ref="AB28:AC28"/>
    <mergeCell ref="AT28:AU28"/>
    <mergeCell ref="AF28:AG28"/>
    <mergeCell ref="AP17:AR17"/>
    <mergeCell ref="AB20:BB20"/>
    <mergeCell ref="AR26:AU26"/>
    <mergeCell ref="AB17:AC17"/>
    <mergeCell ref="AD17:AF17"/>
    <mergeCell ref="AF26:AI26"/>
    <mergeCell ref="AB26:AE26"/>
    <mergeCell ref="AJ24:AM24"/>
    <mergeCell ref="AN24:AQ24"/>
    <mergeCell ref="AG15:AI15"/>
    <mergeCell ref="AS16:AU16"/>
    <mergeCell ref="AV17:AY17"/>
    <mergeCell ref="AN16:AO16"/>
    <mergeCell ref="AN17:AO17"/>
    <mergeCell ref="AV15:AY15"/>
    <mergeCell ref="AP15:AR15"/>
    <mergeCell ref="AS15:AU15"/>
    <mergeCell ref="P12:Q12"/>
    <mergeCell ref="AS11:AU11"/>
    <mergeCell ref="AB2:BB2"/>
    <mergeCell ref="A3:I3"/>
    <mergeCell ref="AP16:AR16"/>
    <mergeCell ref="AY3:BB3"/>
    <mergeCell ref="AV14:AY14"/>
    <mergeCell ref="AS14:AU14"/>
    <mergeCell ref="AP14:AR14"/>
    <mergeCell ref="AJ13:AM13"/>
    <mergeCell ref="AD11:AF11"/>
    <mergeCell ref="U12:W12"/>
    <mergeCell ref="R11:T11"/>
    <mergeCell ref="AV18:BB18"/>
    <mergeCell ref="A1:AA1"/>
    <mergeCell ref="X16:AA16"/>
    <mergeCell ref="A2:AA2"/>
    <mergeCell ref="U16:W16"/>
    <mergeCell ref="E16:N16"/>
    <mergeCell ref="X13:AA13"/>
    <mergeCell ref="AB12:AC12"/>
    <mergeCell ref="AD12:AF12"/>
    <mergeCell ref="AG12:AI12"/>
    <mergeCell ref="R12:T12"/>
    <mergeCell ref="AV9:AY9"/>
    <mergeCell ref="AP9:AR9"/>
    <mergeCell ref="AS9:AU9"/>
    <mergeCell ref="AG11:AI11"/>
    <mergeCell ref="X11:AA11"/>
    <mergeCell ref="AB11:AC11"/>
    <mergeCell ref="AZ11:BB11"/>
    <mergeCell ref="AV11:AY11"/>
    <mergeCell ref="AP13:AR13"/>
    <mergeCell ref="AS13:AU13"/>
    <mergeCell ref="AP12:AR12"/>
    <mergeCell ref="AS12:AU12"/>
    <mergeCell ref="AV12:AY12"/>
    <mergeCell ref="AV13:AY13"/>
    <mergeCell ref="AP11:AR11"/>
    <mergeCell ref="AB4:AM4"/>
    <mergeCell ref="AN4:AY4"/>
    <mergeCell ref="AS5:AU5"/>
    <mergeCell ref="AD8:AF8"/>
    <mergeCell ref="AG8:AI8"/>
    <mergeCell ref="AS6:AU6"/>
    <mergeCell ref="AG6:AI6"/>
    <mergeCell ref="AJ8:AM8"/>
    <mergeCell ref="AN6:AO6"/>
    <mergeCell ref="AV6:AY6"/>
    <mergeCell ref="AG5:AI5"/>
    <mergeCell ref="AZ6:BB6"/>
    <mergeCell ref="AZ8:BB8"/>
    <mergeCell ref="AZ4:BB5"/>
    <mergeCell ref="AN5:AO5"/>
    <mergeCell ref="AV8:AY8"/>
    <mergeCell ref="AP8:AR8"/>
    <mergeCell ref="AS8:AU8"/>
    <mergeCell ref="AN8:AO8"/>
    <mergeCell ref="AP6:AR6"/>
    <mergeCell ref="AJ38:AM38"/>
    <mergeCell ref="P38:S38"/>
    <mergeCell ref="U11:W11"/>
    <mergeCell ref="AV5:AY5"/>
    <mergeCell ref="AP5:AR5"/>
    <mergeCell ref="AJ6:AM6"/>
    <mergeCell ref="X8:AA8"/>
    <mergeCell ref="AB8:AC8"/>
    <mergeCell ref="AN11:AO11"/>
    <mergeCell ref="AD9:AF9"/>
    <mergeCell ref="AV36:AY36"/>
    <mergeCell ref="AR38:AU38"/>
    <mergeCell ref="AV38:AY38"/>
    <mergeCell ref="AV37:AY37"/>
    <mergeCell ref="T38:W38"/>
    <mergeCell ref="X38:AA38"/>
    <mergeCell ref="AN37:AQ37"/>
    <mergeCell ref="AB37:AE37"/>
    <mergeCell ref="AN38:AQ38"/>
    <mergeCell ref="AF38:AI38"/>
    <mergeCell ref="X36:AA36"/>
    <mergeCell ref="AB36:AE36"/>
    <mergeCell ref="AF36:AI36"/>
    <mergeCell ref="AJ36:AM36"/>
    <mergeCell ref="AN36:AQ36"/>
    <mergeCell ref="AR37:AU37"/>
    <mergeCell ref="AR36:AU36"/>
    <mergeCell ref="AB32:AE32"/>
    <mergeCell ref="AB33:AE33"/>
    <mergeCell ref="AF33:AI33"/>
    <mergeCell ref="X33:AA33"/>
    <mergeCell ref="T33:W33"/>
    <mergeCell ref="AV35:AY35"/>
    <mergeCell ref="AF35:AI35"/>
    <mergeCell ref="AB35:AE35"/>
    <mergeCell ref="T32:W32"/>
    <mergeCell ref="AJ35:AM35"/>
    <mergeCell ref="E37:N37"/>
    <mergeCell ref="E33:N33"/>
    <mergeCell ref="E36:N36"/>
    <mergeCell ref="P35:S35"/>
    <mergeCell ref="E35:N35"/>
    <mergeCell ref="T37:W37"/>
    <mergeCell ref="E34:N34"/>
    <mergeCell ref="P33:S33"/>
    <mergeCell ref="T36:W36"/>
    <mergeCell ref="P37:S37"/>
    <mergeCell ref="B32:L32"/>
    <mergeCell ref="P36:S36"/>
    <mergeCell ref="AR34:AU34"/>
    <mergeCell ref="AJ33:AM33"/>
    <mergeCell ref="T35:W35"/>
    <mergeCell ref="AR35:AU35"/>
    <mergeCell ref="AN34:AQ34"/>
    <mergeCell ref="X35:AA35"/>
    <mergeCell ref="AJ34:AM34"/>
    <mergeCell ref="AF34:AI34"/>
    <mergeCell ref="AB29:AE29"/>
    <mergeCell ref="AB34:AE34"/>
    <mergeCell ref="T34:W34"/>
    <mergeCell ref="X34:AA34"/>
    <mergeCell ref="AB38:AE38"/>
    <mergeCell ref="AB30:AE30"/>
    <mergeCell ref="X32:AA32"/>
    <mergeCell ref="X30:AA30"/>
    <mergeCell ref="X37:AA37"/>
    <mergeCell ref="T30:W30"/>
    <mergeCell ref="AN27:AQ27"/>
    <mergeCell ref="AR32:AU32"/>
    <mergeCell ref="AV32:AY32"/>
    <mergeCell ref="AF30:AI30"/>
    <mergeCell ref="AJ30:AM30"/>
    <mergeCell ref="AN30:AQ30"/>
    <mergeCell ref="AF29:AI29"/>
    <mergeCell ref="AF32:AI32"/>
    <mergeCell ref="AJ29:AM29"/>
    <mergeCell ref="AN29:AQ29"/>
    <mergeCell ref="AN35:AQ35"/>
    <mergeCell ref="AJ11:AM11"/>
    <mergeCell ref="AJ9:AM9"/>
    <mergeCell ref="AJ14:AM14"/>
    <mergeCell ref="AJ16:AM16"/>
    <mergeCell ref="AJ28:AK28"/>
    <mergeCell ref="AJ27:AM27"/>
    <mergeCell ref="AN26:AQ26"/>
    <mergeCell ref="AN9:AO9"/>
    <mergeCell ref="AN12:AO12"/>
    <mergeCell ref="B8:L8"/>
    <mergeCell ref="B11:L11"/>
    <mergeCell ref="A6:M6"/>
    <mergeCell ref="R5:T5"/>
    <mergeCell ref="P9:Q9"/>
    <mergeCell ref="R9:T9"/>
    <mergeCell ref="P6:Q6"/>
    <mergeCell ref="A4:D5"/>
    <mergeCell ref="E4:O5"/>
    <mergeCell ref="P4:AA4"/>
    <mergeCell ref="AJ5:AM5"/>
    <mergeCell ref="AB5:AC5"/>
    <mergeCell ref="AD5:AF5"/>
    <mergeCell ref="AB6:AC6"/>
    <mergeCell ref="AD6:AF6"/>
    <mergeCell ref="R8:T8"/>
    <mergeCell ref="U5:W5"/>
    <mergeCell ref="R6:T6"/>
    <mergeCell ref="U6:W6"/>
    <mergeCell ref="U8:W8"/>
    <mergeCell ref="X9:AA9"/>
    <mergeCell ref="AG9:AI9"/>
    <mergeCell ref="AB14:AC14"/>
    <mergeCell ref="AD14:AF14"/>
    <mergeCell ref="AB9:AC9"/>
    <mergeCell ref="AJ12:AM12"/>
    <mergeCell ref="AB13:AC13"/>
    <mergeCell ref="AG13:AI13"/>
    <mergeCell ref="AD13:AF13"/>
    <mergeCell ref="X12:AA12"/>
    <mergeCell ref="AR27:AU27"/>
    <mergeCell ref="B9:E9"/>
    <mergeCell ref="P11:Q11"/>
    <mergeCell ref="F9:N9"/>
    <mergeCell ref="U9:W9"/>
    <mergeCell ref="P5:Q5"/>
    <mergeCell ref="P8:Q8"/>
    <mergeCell ref="AJ26:AM26"/>
    <mergeCell ref="X6:AA6"/>
    <mergeCell ref="X5:AA5"/>
    <mergeCell ref="AV24:AY24"/>
    <mergeCell ref="AZ24:BB24"/>
    <mergeCell ref="AX28:AY28"/>
    <mergeCell ref="AV28:AW28"/>
    <mergeCell ref="AV33:AY33"/>
    <mergeCell ref="AR29:AU29"/>
    <mergeCell ref="AV27:AY27"/>
    <mergeCell ref="AV26:AY26"/>
    <mergeCell ref="AZ29:BB29"/>
    <mergeCell ref="AV29:AY29"/>
    <mergeCell ref="AJ32:AM32"/>
    <mergeCell ref="AN32:AQ32"/>
    <mergeCell ref="AR30:AU30"/>
    <mergeCell ref="AR33:AU33"/>
    <mergeCell ref="AP28:AQ28"/>
    <mergeCell ref="AZ32:BB32"/>
    <mergeCell ref="AR28:AS28"/>
    <mergeCell ref="AN15:AO15"/>
    <mergeCell ref="AF24:AI24"/>
    <mergeCell ref="AB24:AE24"/>
    <mergeCell ref="AJ25:AM25"/>
    <mergeCell ref="AF27:AI27"/>
    <mergeCell ref="AV34:AY34"/>
    <mergeCell ref="AV30:AY30"/>
    <mergeCell ref="AL28:AM28"/>
    <mergeCell ref="AN28:AO28"/>
    <mergeCell ref="AN33:AQ33"/>
    <mergeCell ref="R13:T13"/>
    <mergeCell ref="P15:Q15"/>
    <mergeCell ref="P13:Q13"/>
    <mergeCell ref="AB22:BB22"/>
    <mergeCell ref="AX19:BB19"/>
    <mergeCell ref="AB18:AU18"/>
    <mergeCell ref="AV16:AY16"/>
    <mergeCell ref="AN14:AO14"/>
    <mergeCell ref="AJ15:AM15"/>
    <mergeCell ref="AG14:AI14"/>
    <mergeCell ref="P14:Q14"/>
    <mergeCell ref="A22:AA22"/>
    <mergeCell ref="X15:AA15"/>
    <mergeCell ref="H25:I25"/>
    <mergeCell ref="T24:W24"/>
    <mergeCell ref="R14:T14"/>
    <mergeCell ref="U14:W14"/>
    <mergeCell ref="A18:AA18"/>
    <mergeCell ref="U15:W15"/>
    <mergeCell ref="A24:E24"/>
    <mergeCell ref="X24:AA24"/>
    <mergeCell ref="P24:S24"/>
    <mergeCell ref="T26:W26"/>
    <mergeCell ref="P26:S26"/>
    <mergeCell ref="P25:S25"/>
    <mergeCell ref="T25:W25"/>
    <mergeCell ref="L26:N26"/>
    <mergeCell ref="X26:AA26"/>
    <mergeCell ref="A39:S39"/>
    <mergeCell ref="P32:S32"/>
    <mergeCell ref="R28:S28"/>
    <mergeCell ref="A25:E25"/>
    <mergeCell ref="B29:L29"/>
    <mergeCell ref="L27:N27"/>
    <mergeCell ref="P27:S27"/>
    <mergeCell ref="P34:S34"/>
    <mergeCell ref="E12:N12"/>
    <mergeCell ref="E13:N13"/>
    <mergeCell ref="E14:N14"/>
    <mergeCell ref="E15:N15"/>
    <mergeCell ref="B30:E30"/>
    <mergeCell ref="F30:N30"/>
    <mergeCell ref="L25:N25"/>
    <mergeCell ref="E17:N17"/>
    <mergeCell ref="A19:AA19"/>
    <mergeCell ref="A20:AA20"/>
    <mergeCell ref="P30:S30"/>
    <mergeCell ref="AB19:AW19"/>
    <mergeCell ref="AR25:AU25"/>
    <mergeCell ref="AV25:AY25"/>
    <mergeCell ref="AN25:AQ25"/>
    <mergeCell ref="AR24:AU24"/>
    <mergeCell ref="AB25:AE25"/>
    <mergeCell ref="AR23:BB23"/>
    <mergeCell ref="AF25:AI25"/>
    <mergeCell ref="AH28:AI28"/>
    <mergeCell ref="AD28:AE28"/>
    <mergeCell ref="P29:S29"/>
    <mergeCell ref="T29:W29"/>
    <mergeCell ref="X25:AA25"/>
    <mergeCell ref="T28:U28"/>
    <mergeCell ref="P28:Q28"/>
    <mergeCell ref="T27:W27"/>
    <mergeCell ref="X29:AA29"/>
    <mergeCell ref="V28:W28"/>
    <mergeCell ref="AB27:AE27"/>
  </mergeCells>
  <printOptions horizontalCentered="1" verticalCentered="1"/>
  <pageMargins left="0.2755905511811024" right="0.2362204724409449" top="0.3937007874015748" bottom="0.3937007874015748" header="0.2362204724409449" footer="0.2755905511811024"/>
  <pageSetup fitToWidth="2" horizontalDpi="600" verticalDpi="600" orientation="portrait" paperSize="9" scale="95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01"/>
  <sheetViews>
    <sheetView showGridLines="0" zoomScale="80" zoomScaleNormal="80" zoomScaleSheetLayoutView="50" zoomScalePageLayoutView="0" workbookViewId="0" topLeftCell="A1">
      <selection activeCell="A1" sqref="A1"/>
    </sheetView>
  </sheetViews>
  <sheetFormatPr defaultColWidth="3.625" defaultRowHeight="21.75" customHeight="1"/>
  <cols>
    <col min="1" max="1" width="4.375" style="2" customWidth="1"/>
    <col min="2" max="2" width="4.25390625" style="2" customWidth="1"/>
    <col min="3" max="3" width="3.625" style="2" customWidth="1"/>
    <col min="4" max="4" width="0.875" style="2" customWidth="1"/>
    <col min="5" max="5" width="5.625" style="2" customWidth="1"/>
    <col min="6" max="7" width="0.875" style="2" customWidth="1"/>
    <col min="8" max="17" width="3.625" style="2" customWidth="1"/>
    <col min="18" max="18" width="1.625" style="2" customWidth="1"/>
    <col min="19" max="68" width="3.625" style="2" customWidth="1"/>
    <col min="69" max="71" width="4.125" style="2" customWidth="1"/>
    <col min="72" max="16384" width="3.625" style="2" customWidth="1"/>
  </cols>
  <sheetData>
    <row r="1" spans="2:71" s="32" customFormat="1" ht="21.75" customHeight="1">
      <c r="B1" s="193" t="s">
        <v>195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72" t="s">
        <v>43</v>
      </c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</row>
    <row r="2" spans="2:71" s="32" customFormat="1" ht="21.7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71" ht="21.75" customHeight="1" thickBot="1">
      <c r="A3" s="169" t="s">
        <v>266</v>
      </c>
      <c r="B3" s="169"/>
      <c r="C3" s="169"/>
      <c r="D3" s="169"/>
      <c r="E3" s="169"/>
      <c r="F3" s="169"/>
      <c r="G3" s="169"/>
      <c r="H3" s="169"/>
      <c r="I3" s="169"/>
      <c r="J3" s="33"/>
      <c r="K3" s="33"/>
      <c r="L3" s="33"/>
      <c r="M3" s="33"/>
      <c r="N3" s="33"/>
      <c r="O3" s="33"/>
      <c r="P3" s="33"/>
      <c r="BP3" s="118" t="s">
        <v>44</v>
      </c>
      <c r="BQ3" s="173"/>
      <c r="BR3" s="173"/>
      <c r="BS3" s="173"/>
    </row>
    <row r="4" spans="1:71" ht="21.75" customHeight="1">
      <c r="A4" s="151" t="s">
        <v>45</v>
      </c>
      <c r="B4" s="151"/>
      <c r="C4" s="151"/>
      <c r="D4" s="151"/>
      <c r="E4" s="151"/>
      <c r="F4" s="152"/>
      <c r="G4" s="176" t="s">
        <v>46</v>
      </c>
      <c r="H4" s="177"/>
      <c r="I4" s="177"/>
      <c r="J4" s="177"/>
      <c r="K4" s="177"/>
      <c r="L4" s="177"/>
      <c r="M4" s="178"/>
      <c r="N4" s="178"/>
      <c r="O4" s="178"/>
      <c r="P4" s="178"/>
      <c r="Q4" s="178"/>
      <c r="R4" s="179"/>
      <c r="S4" s="174" t="s">
        <v>47</v>
      </c>
      <c r="T4" s="174"/>
      <c r="U4" s="174"/>
      <c r="V4" s="174"/>
      <c r="W4" s="174"/>
      <c r="X4" s="174"/>
      <c r="Y4" s="174"/>
      <c r="Z4" s="174"/>
      <c r="AA4" s="174"/>
      <c r="AB4" s="174"/>
      <c r="AC4" s="174" t="s">
        <v>176</v>
      </c>
      <c r="AD4" s="174"/>
      <c r="AE4" s="174"/>
      <c r="AF4" s="174"/>
      <c r="AG4" s="174"/>
      <c r="AH4" s="174"/>
      <c r="AI4" s="174"/>
      <c r="AJ4" s="174"/>
      <c r="AK4" s="174"/>
      <c r="AL4" s="174"/>
      <c r="AM4" s="174" t="s">
        <v>48</v>
      </c>
      <c r="AN4" s="174"/>
      <c r="AO4" s="174"/>
      <c r="AP4" s="174"/>
      <c r="AQ4" s="174"/>
      <c r="AR4" s="174"/>
      <c r="AS4" s="174"/>
      <c r="AT4" s="174"/>
      <c r="AU4" s="174"/>
      <c r="AV4" s="174"/>
      <c r="AW4" s="174" t="s">
        <v>49</v>
      </c>
      <c r="AX4" s="174"/>
      <c r="AY4" s="174"/>
      <c r="AZ4" s="174"/>
      <c r="BA4" s="174"/>
      <c r="BB4" s="174"/>
      <c r="BC4" s="174"/>
      <c r="BD4" s="174"/>
      <c r="BE4" s="174"/>
      <c r="BF4" s="174"/>
      <c r="BG4" s="174" t="s">
        <v>50</v>
      </c>
      <c r="BH4" s="174"/>
      <c r="BI4" s="174"/>
      <c r="BJ4" s="174"/>
      <c r="BK4" s="174"/>
      <c r="BL4" s="174"/>
      <c r="BM4" s="174"/>
      <c r="BN4" s="174"/>
      <c r="BO4" s="174"/>
      <c r="BP4" s="174"/>
      <c r="BQ4" s="183" t="s">
        <v>45</v>
      </c>
      <c r="BR4" s="184"/>
      <c r="BS4" s="185"/>
    </row>
    <row r="5" spans="1:71" ht="21.75" customHeight="1">
      <c r="A5" s="133"/>
      <c r="B5" s="133"/>
      <c r="C5" s="133"/>
      <c r="D5" s="133"/>
      <c r="E5" s="133"/>
      <c r="F5" s="134"/>
      <c r="G5" s="180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86"/>
      <c r="BR5" s="186"/>
      <c r="BS5" s="187"/>
    </row>
    <row r="6" spans="1:71" s="19" customFormat="1" ht="23.25" customHeight="1">
      <c r="A6" s="188" t="s">
        <v>184</v>
      </c>
      <c r="B6" s="188"/>
      <c r="C6" s="188"/>
      <c r="D6" s="188"/>
      <c r="E6" s="188"/>
      <c r="F6" s="188"/>
      <c r="G6" s="188"/>
      <c r="H6" s="188"/>
      <c r="I6" s="46" t="s">
        <v>51</v>
      </c>
      <c r="J6" s="47" t="s">
        <v>265</v>
      </c>
      <c r="K6" s="189" t="s">
        <v>170</v>
      </c>
      <c r="L6" s="189"/>
      <c r="M6" s="36"/>
      <c r="N6" s="36"/>
      <c r="O6" s="190"/>
      <c r="P6" s="190"/>
      <c r="Q6" s="190"/>
      <c r="R6" s="44"/>
      <c r="S6" s="191">
        <f>IF((SUM(S8,S44))=0,"－",(SUM(S8,S44)))</f>
        <v>1683</v>
      </c>
      <c r="T6" s="192"/>
      <c r="U6" s="192"/>
      <c r="V6" s="192"/>
      <c r="W6" s="192"/>
      <c r="X6" s="192"/>
      <c r="Y6" s="192"/>
      <c r="Z6" s="192"/>
      <c r="AA6" s="192"/>
      <c r="AB6" s="192"/>
      <c r="AC6" s="194">
        <f>IF((SUM(AC8,AC44))=0,"－",(SUM(AC8,AC44)))</f>
        <v>11333</v>
      </c>
      <c r="AD6" s="194"/>
      <c r="AE6" s="194"/>
      <c r="AF6" s="194"/>
      <c r="AG6" s="194"/>
      <c r="AH6" s="194"/>
      <c r="AI6" s="194"/>
      <c r="AJ6" s="194"/>
      <c r="AK6" s="194"/>
      <c r="AL6" s="194"/>
      <c r="AM6" s="194">
        <f>IF((SUM(AM8,AM44))=0,"－",(SUM(AM8,AM44)))</f>
        <v>19986953</v>
      </c>
      <c r="AN6" s="194"/>
      <c r="AO6" s="194"/>
      <c r="AP6" s="194"/>
      <c r="AQ6" s="194"/>
      <c r="AR6" s="194"/>
      <c r="AS6" s="194"/>
      <c r="AT6" s="194"/>
      <c r="AU6" s="194"/>
      <c r="AV6" s="194"/>
      <c r="AW6" s="194">
        <f>IF((SUM(AW8,AW44))=0,"…",(SUM(AW8,AW44)))</f>
        <v>1587796</v>
      </c>
      <c r="AX6" s="194"/>
      <c r="AY6" s="194"/>
      <c r="AZ6" s="194"/>
      <c r="BA6" s="194"/>
      <c r="BB6" s="194"/>
      <c r="BC6" s="194"/>
      <c r="BD6" s="194"/>
      <c r="BE6" s="194"/>
      <c r="BF6" s="194"/>
      <c r="BG6" s="194">
        <f>IF((SUM(BG8,BG44))=0,"…",(SUM(BG8,BG44)))</f>
        <v>460491</v>
      </c>
      <c r="BH6" s="194"/>
      <c r="BI6" s="194"/>
      <c r="BJ6" s="194"/>
      <c r="BK6" s="194"/>
      <c r="BL6" s="194"/>
      <c r="BM6" s="194"/>
      <c r="BN6" s="194"/>
      <c r="BO6" s="194"/>
      <c r="BP6" s="194"/>
      <c r="BQ6" s="45"/>
      <c r="BR6" s="48" t="s">
        <v>52</v>
      </c>
      <c r="BS6" s="49"/>
    </row>
    <row r="7" spans="8:71" ht="29.25" customHeight="1">
      <c r="H7" s="12"/>
      <c r="I7" s="12"/>
      <c r="J7" s="12"/>
      <c r="K7" s="12"/>
      <c r="L7" s="12"/>
      <c r="M7" s="12"/>
      <c r="N7" s="12"/>
      <c r="O7" s="12"/>
      <c r="P7" s="12"/>
      <c r="Q7" s="12"/>
      <c r="R7" s="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11"/>
      <c r="BR7" s="12"/>
      <c r="BS7" s="12"/>
    </row>
    <row r="8" spans="2:71" s="19" customFormat="1" ht="23.25" customHeight="1">
      <c r="B8" s="204" t="s">
        <v>53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52"/>
      <c r="O8" s="53"/>
      <c r="P8" s="53"/>
      <c r="Q8" s="53"/>
      <c r="R8" s="54"/>
      <c r="S8" s="195">
        <f>IF((SUM(S10,S14,S19,S24,S31,S38))=0,"－",(SUM(S10,S14,S19,S24,S31,S38)))</f>
        <v>295</v>
      </c>
      <c r="T8" s="195"/>
      <c r="U8" s="195"/>
      <c r="V8" s="195"/>
      <c r="W8" s="195"/>
      <c r="X8" s="195"/>
      <c r="Y8" s="195"/>
      <c r="Z8" s="195"/>
      <c r="AA8" s="195"/>
      <c r="AB8" s="195"/>
      <c r="AC8" s="196">
        <f>IF((SUM(AC10,AC14,AC19,AC24,AC31,AC38))=0,"－",(SUM(AC10,AC14,AC19,AC24,AC31,AC38)))</f>
        <v>2285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>
        <f>IF((SUM(AM10,AM14,AM19,AM24,AM31,AM38))=0,"－",(SUM(AM10,AM14,AM19,AM24,AM31,AM38)))</f>
        <v>7593426</v>
      </c>
      <c r="AN8" s="196"/>
      <c r="AO8" s="196"/>
      <c r="AP8" s="196"/>
      <c r="AQ8" s="196"/>
      <c r="AR8" s="196"/>
      <c r="AS8" s="196"/>
      <c r="AT8" s="196"/>
      <c r="AU8" s="196"/>
      <c r="AV8" s="196"/>
      <c r="AW8" s="196">
        <f>IF((SUM(AW10,AW12,AW14,AW19,AW24,AW31,AW38))=0,"…",(SUM(AW10,AW12,AW14,AW19,AW24,AW31,AW38)))</f>
        <v>451272</v>
      </c>
      <c r="AX8" s="196"/>
      <c r="AY8" s="196"/>
      <c r="AZ8" s="196"/>
      <c r="BA8" s="196"/>
      <c r="BB8" s="196"/>
      <c r="BC8" s="196"/>
      <c r="BD8" s="196"/>
      <c r="BE8" s="196"/>
      <c r="BF8" s="196"/>
      <c r="BG8" s="196">
        <f>IF((SUM(BG10,BG12,BG14,BG19,BG24,BG31,BG38))=0,"…",(SUM(BG10,BG12,BG14,BG19,BG24,BG31,BG38)))</f>
        <v>68050</v>
      </c>
      <c r="BH8" s="196"/>
      <c r="BI8" s="196"/>
      <c r="BJ8" s="196"/>
      <c r="BK8" s="196"/>
      <c r="BL8" s="196"/>
      <c r="BM8" s="196"/>
      <c r="BN8" s="196"/>
      <c r="BO8" s="196"/>
      <c r="BP8" s="196"/>
      <c r="BQ8" s="140" t="s">
        <v>54</v>
      </c>
      <c r="BR8" s="141"/>
      <c r="BS8" s="141"/>
    </row>
    <row r="9" spans="3:71" ht="23.25" customHeight="1">
      <c r="C9" s="3"/>
      <c r="H9" s="197"/>
      <c r="I9" s="197"/>
      <c r="J9" s="197"/>
      <c r="K9" s="197"/>
      <c r="L9" s="197"/>
      <c r="M9" s="197"/>
      <c r="N9" s="197"/>
      <c r="O9" s="197"/>
      <c r="P9" s="197"/>
      <c r="Q9" s="198"/>
      <c r="R9" s="7"/>
      <c r="S9" s="199"/>
      <c r="T9" s="200"/>
      <c r="U9" s="200"/>
      <c r="V9" s="200"/>
      <c r="W9" s="200"/>
      <c r="X9" s="200"/>
      <c r="Y9" s="200"/>
      <c r="Z9" s="200"/>
      <c r="AA9" s="200"/>
      <c r="AB9" s="200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3"/>
      <c r="BR9" s="177"/>
      <c r="BS9" s="177"/>
    </row>
    <row r="10" spans="3:71" ht="23.25" customHeight="1">
      <c r="C10" s="55" t="s">
        <v>55</v>
      </c>
      <c r="D10" s="56"/>
      <c r="E10" s="57"/>
      <c r="F10" s="56"/>
      <c r="G10" s="56"/>
      <c r="H10" s="206" t="s">
        <v>56</v>
      </c>
      <c r="I10" s="206"/>
      <c r="J10" s="206"/>
      <c r="K10" s="206"/>
      <c r="L10" s="206"/>
      <c r="M10" s="206"/>
      <c r="N10" s="206"/>
      <c r="O10" s="206"/>
      <c r="P10" s="206"/>
      <c r="Q10" s="206"/>
      <c r="R10" s="58"/>
      <c r="S10" s="207" t="s">
        <v>20</v>
      </c>
      <c r="T10" s="208"/>
      <c r="U10" s="208"/>
      <c r="V10" s="208"/>
      <c r="W10" s="208"/>
      <c r="X10" s="208"/>
      <c r="Y10" s="208"/>
      <c r="Z10" s="208"/>
      <c r="AA10" s="208"/>
      <c r="AB10" s="208"/>
      <c r="AC10" s="208" t="s">
        <v>38</v>
      </c>
      <c r="AD10" s="208"/>
      <c r="AE10" s="208"/>
      <c r="AF10" s="208"/>
      <c r="AG10" s="208"/>
      <c r="AH10" s="208"/>
      <c r="AI10" s="208"/>
      <c r="AJ10" s="208"/>
      <c r="AK10" s="208"/>
      <c r="AL10" s="208"/>
      <c r="AM10" s="208" t="s">
        <v>38</v>
      </c>
      <c r="AN10" s="208"/>
      <c r="AO10" s="208"/>
      <c r="AP10" s="208"/>
      <c r="AQ10" s="208"/>
      <c r="AR10" s="208"/>
      <c r="AS10" s="208"/>
      <c r="AT10" s="208"/>
      <c r="AU10" s="208"/>
      <c r="AV10" s="208"/>
      <c r="AW10" s="208" t="s">
        <v>38</v>
      </c>
      <c r="AX10" s="208"/>
      <c r="AY10" s="208"/>
      <c r="AZ10" s="208"/>
      <c r="BA10" s="208"/>
      <c r="BB10" s="208"/>
      <c r="BC10" s="208"/>
      <c r="BD10" s="208"/>
      <c r="BE10" s="208"/>
      <c r="BF10" s="208"/>
      <c r="BG10" s="208" t="s">
        <v>38</v>
      </c>
      <c r="BH10" s="208"/>
      <c r="BI10" s="208"/>
      <c r="BJ10" s="208"/>
      <c r="BK10" s="208"/>
      <c r="BL10" s="208"/>
      <c r="BM10" s="208"/>
      <c r="BN10" s="208"/>
      <c r="BO10" s="208"/>
      <c r="BP10" s="209"/>
      <c r="BQ10" s="210" t="s">
        <v>55</v>
      </c>
      <c r="BR10" s="211"/>
      <c r="BS10" s="211"/>
    </row>
    <row r="11" spans="3:71" ht="23.25" customHeight="1">
      <c r="C11" s="18"/>
      <c r="E11" s="3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2"/>
      <c r="S11" s="199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3"/>
      <c r="BR11" s="205"/>
      <c r="BS11" s="205"/>
    </row>
    <row r="12" spans="3:71" ht="23.25" customHeight="1">
      <c r="C12" s="18"/>
      <c r="E12" s="3" t="s">
        <v>57</v>
      </c>
      <c r="H12" s="197" t="s">
        <v>56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2"/>
      <c r="S12" s="199" t="s">
        <v>38</v>
      </c>
      <c r="T12" s="201"/>
      <c r="U12" s="201"/>
      <c r="V12" s="201"/>
      <c r="W12" s="201"/>
      <c r="X12" s="201"/>
      <c r="Y12" s="201"/>
      <c r="Z12" s="201"/>
      <c r="AA12" s="201"/>
      <c r="AB12" s="201"/>
      <c r="AC12" s="201" t="s">
        <v>38</v>
      </c>
      <c r="AD12" s="200"/>
      <c r="AE12" s="200"/>
      <c r="AF12" s="200"/>
      <c r="AG12" s="200"/>
      <c r="AH12" s="200"/>
      <c r="AI12" s="200"/>
      <c r="AJ12" s="200"/>
      <c r="AK12" s="200"/>
      <c r="AL12" s="200"/>
      <c r="AM12" s="201" t="s">
        <v>38</v>
      </c>
      <c r="AN12" s="201"/>
      <c r="AO12" s="201"/>
      <c r="AP12" s="201"/>
      <c r="AQ12" s="201"/>
      <c r="AR12" s="201"/>
      <c r="AS12" s="201"/>
      <c r="AT12" s="201"/>
      <c r="AU12" s="201"/>
      <c r="AV12" s="201"/>
      <c r="AW12" s="201" t="s">
        <v>38</v>
      </c>
      <c r="AX12" s="201"/>
      <c r="AY12" s="201"/>
      <c r="AZ12" s="201"/>
      <c r="BA12" s="201"/>
      <c r="BB12" s="201"/>
      <c r="BC12" s="201"/>
      <c r="BD12" s="201"/>
      <c r="BE12" s="201"/>
      <c r="BF12" s="201"/>
      <c r="BG12" s="201" t="s">
        <v>38</v>
      </c>
      <c r="BH12" s="201"/>
      <c r="BI12" s="201"/>
      <c r="BJ12" s="201"/>
      <c r="BK12" s="201"/>
      <c r="BL12" s="201"/>
      <c r="BM12" s="201"/>
      <c r="BN12" s="201"/>
      <c r="BO12" s="201"/>
      <c r="BP12" s="201"/>
      <c r="BQ12" s="203" t="s">
        <v>57</v>
      </c>
      <c r="BR12" s="177"/>
      <c r="BS12" s="177"/>
    </row>
    <row r="13" spans="3:71" ht="23.25" customHeight="1">
      <c r="C13" s="18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7"/>
      <c r="S13" s="199"/>
      <c r="T13" s="200"/>
      <c r="U13" s="200"/>
      <c r="V13" s="200"/>
      <c r="W13" s="200"/>
      <c r="X13" s="200"/>
      <c r="Y13" s="200"/>
      <c r="Z13" s="200"/>
      <c r="AA13" s="200"/>
      <c r="AB13" s="200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3"/>
      <c r="BR13" s="205"/>
      <c r="BS13" s="205"/>
    </row>
    <row r="14" spans="3:71" ht="23.25" customHeight="1">
      <c r="C14" s="55" t="s">
        <v>58</v>
      </c>
      <c r="D14" s="56"/>
      <c r="E14" s="57"/>
      <c r="F14" s="56"/>
      <c r="G14" s="56"/>
      <c r="H14" s="206" t="s">
        <v>59</v>
      </c>
      <c r="I14" s="206"/>
      <c r="J14" s="206"/>
      <c r="K14" s="206"/>
      <c r="L14" s="206"/>
      <c r="M14" s="206"/>
      <c r="N14" s="206"/>
      <c r="O14" s="206"/>
      <c r="P14" s="206"/>
      <c r="Q14" s="206"/>
      <c r="R14" s="58"/>
      <c r="S14" s="207">
        <f>IF((SUM(S16:AB17))=0,139,(SUM(S16:AB17)))</f>
        <v>14</v>
      </c>
      <c r="T14" s="208"/>
      <c r="U14" s="208"/>
      <c r="V14" s="208"/>
      <c r="W14" s="208"/>
      <c r="X14" s="208"/>
      <c r="Y14" s="208"/>
      <c r="Z14" s="208"/>
      <c r="AA14" s="208"/>
      <c r="AB14" s="208"/>
      <c r="AC14" s="208">
        <f>IF((SUM(AC16:AL17))=0,139,(SUM(AC16:AL17)))</f>
        <v>83</v>
      </c>
      <c r="AD14" s="208"/>
      <c r="AE14" s="208"/>
      <c r="AF14" s="208"/>
      <c r="AG14" s="208"/>
      <c r="AH14" s="208"/>
      <c r="AI14" s="208"/>
      <c r="AJ14" s="208"/>
      <c r="AK14" s="208"/>
      <c r="AL14" s="208"/>
      <c r="AM14" s="208">
        <f>IF((SUM(AM16:AV17))=0,139,(SUM(AM16:AV17)))</f>
        <v>176713</v>
      </c>
      <c r="AN14" s="208"/>
      <c r="AO14" s="208"/>
      <c r="AP14" s="208"/>
      <c r="AQ14" s="208"/>
      <c r="AR14" s="208"/>
      <c r="AS14" s="208"/>
      <c r="AT14" s="208"/>
      <c r="AU14" s="208"/>
      <c r="AV14" s="208"/>
      <c r="AW14" s="208">
        <f>IF((SUM(AW16:BF17))=0,"…",(SUM(AW16:BF17)))</f>
        <v>44554</v>
      </c>
      <c r="AX14" s="208"/>
      <c r="AY14" s="208"/>
      <c r="AZ14" s="208"/>
      <c r="BA14" s="208"/>
      <c r="BB14" s="208"/>
      <c r="BC14" s="208"/>
      <c r="BD14" s="208"/>
      <c r="BE14" s="208"/>
      <c r="BF14" s="208"/>
      <c r="BG14" s="208" t="s">
        <v>38</v>
      </c>
      <c r="BH14" s="208"/>
      <c r="BI14" s="208"/>
      <c r="BJ14" s="208"/>
      <c r="BK14" s="208"/>
      <c r="BL14" s="208"/>
      <c r="BM14" s="208"/>
      <c r="BN14" s="208"/>
      <c r="BO14" s="208"/>
      <c r="BP14" s="209"/>
      <c r="BQ14" s="210" t="s">
        <v>58</v>
      </c>
      <c r="BR14" s="211"/>
      <c r="BS14" s="211"/>
    </row>
    <row r="15" spans="3:71" ht="23.25" customHeight="1">
      <c r="C15" s="18"/>
      <c r="E15" s="3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7"/>
      <c r="S15" s="199"/>
      <c r="T15" s="200"/>
      <c r="U15" s="200"/>
      <c r="V15" s="200"/>
      <c r="W15" s="200"/>
      <c r="X15" s="200"/>
      <c r="Y15" s="200"/>
      <c r="Z15" s="200"/>
      <c r="AA15" s="200"/>
      <c r="AB15" s="200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3"/>
      <c r="BR15" s="205"/>
      <c r="BS15" s="205"/>
    </row>
    <row r="16" spans="3:71" ht="23.25" customHeight="1">
      <c r="C16" s="18"/>
      <c r="E16" s="3" t="s">
        <v>60</v>
      </c>
      <c r="H16" s="197" t="s">
        <v>61</v>
      </c>
      <c r="I16" s="197"/>
      <c r="J16" s="197"/>
      <c r="K16" s="197"/>
      <c r="L16" s="197"/>
      <c r="M16" s="197"/>
      <c r="N16" s="197"/>
      <c r="O16" s="197"/>
      <c r="P16" s="197"/>
      <c r="Q16" s="197"/>
      <c r="R16" s="7"/>
      <c r="S16" s="199">
        <v>3</v>
      </c>
      <c r="T16" s="200"/>
      <c r="U16" s="200"/>
      <c r="V16" s="200"/>
      <c r="W16" s="200"/>
      <c r="X16" s="200"/>
      <c r="Y16" s="200"/>
      <c r="Z16" s="200"/>
      <c r="AA16" s="200"/>
      <c r="AB16" s="200"/>
      <c r="AC16" s="201">
        <v>10</v>
      </c>
      <c r="AD16" s="201"/>
      <c r="AE16" s="201"/>
      <c r="AF16" s="201"/>
      <c r="AG16" s="201"/>
      <c r="AH16" s="201"/>
      <c r="AI16" s="201"/>
      <c r="AJ16" s="201"/>
      <c r="AK16" s="201"/>
      <c r="AL16" s="201"/>
      <c r="AM16" s="201">
        <v>36960</v>
      </c>
      <c r="AN16" s="201"/>
      <c r="AO16" s="201"/>
      <c r="AP16" s="201"/>
      <c r="AQ16" s="201"/>
      <c r="AR16" s="201"/>
      <c r="AS16" s="201"/>
      <c r="AT16" s="201"/>
      <c r="AU16" s="201"/>
      <c r="AV16" s="201"/>
      <c r="AW16" s="201">
        <v>15850</v>
      </c>
      <c r="AX16" s="201"/>
      <c r="AY16" s="201"/>
      <c r="AZ16" s="201"/>
      <c r="BA16" s="201"/>
      <c r="BB16" s="201"/>
      <c r="BC16" s="201"/>
      <c r="BD16" s="201"/>
      <c r="BE16" s="201"/>
      <c r="BF16" s="201"/>
      <c r="BG16" s="201" t="s">
        <v>20</v>
      </c>
      <c r="BH16" s="201"/>
      <c r="BI16" s="201"/>
      <c r="BJ16" s="201"/>
      <c r="BK16" s="201"/>
      <c r="BL16" s="201"/>
      <c r="BM16" s="201"/>
      <c r="BN16" s="201"/>
      <c r="BO16" s="201"/>
      <c r="BP16" s="201"/>
      <c r="BQ16" s="203" t="s">
        <v>60</v>
      </c>
      <c r="BR16" s="205"/>
      <c r="BS16" s="205"/>
    </row>
    <row r="17" spans="3:71" ht="23.25" customHeight="1">
      <c r="C17" s="18"/>
      <c r="E17" s="3" t="s">
        <v>62</v>
      </c>
      <c r="H17" s="197" t="s">
        <v>272</v>
      </c>
      <c r="I17" s="197"/>
      <c r="J17" s="197"/>
      <c r="K17" s="197"/>
      <c r="L17" s="197"/>
      <c r="M17" s="197"/>
      <c r="N17" s="197"/>
      <c r="O17" s="197"/>
      <c r="P17" s="197"/>
      <c r="Q17" s="197"/>
      <c r="R17" s="7"/>
      <c r="S17" s="199">
        <v>11</v>
      </c>
      <c r="T17" s="200"/>
      <c r="U17" s="200"/>
      <c r="V17" s="200"/>
      <c r="W17" s="200"/>
      <c r="X17" s="200"/>
      <c r="Y17" s="200"/>
      <c r="Z17" s="200"/>
      <c r="AA17" s="200"/>
      <c r="AB17" s="200"/>
      <c r="AC17" s="201">
        <v>73</v>
      </c>
      <c r="AD17" s="201"/>
      <c r="AE17" s="201"/>
      <c r="AF17" s="201"/>
      <c r="AG17" s="201"/>
      <c r="AH17" s="201"/>
      <c r="AI17" s="201"/>
      <c r="AJ17" s="201"/>
      <c r="AK17" s="201"/>
      <c r="AL17" s="201"/>
      <c r="AM17" s="201">
        <v>139753</v>
      </c>
      <c r="AN17" s="201"/>
      <c r="AO17" s="201"/>
      <c r="AP17" s="201"/>
      <c r="AQ17" s="201"/>
      <c r="AR17" s="201"/>
      <c r="AS17" s="201"/>
      <c r="AT17" s="201"/>
      <c r="AU17" s="201"/>
      <c r="AV17" s="201"/>
      <c r="AW17" s="201">
        <v>28704</v>
      </c>
      <c r="AX17" s="201"/>
      <c r="AY17" s="201"/>
      <c r="AZ17" s="201"/>
      <c r="BA17" s="201"/>
      <c r="BB17" s="201"/>
      <c r="BC17" s="201"/>
      <c r="BD17" s="201"/>
      <c r="BE17" s="201"/>
      <c r="BF17" s="201"/>
      <c r="BG17" s="201" t="s">
        <v>20</v>
      </c>
      <c r="BH17" s="201"/>
      <c r="BI17" s="201"/>
      <c r="BJ17" s="201"/>
      <c r="BK17" s="201"/>
      <c r="BL17" s="201"/>
      <c r="BM17" s="201"/>
      <c r="BN17" s="201"/>
      <c r="BO17" s="201"/>
      <c r="BP17" s="201"/>
      <c r="BQ17" s="203" t="s">
        <v>62</v>
      </c>
      <c r="BR17" s="205"/>
      <c r="BS17" s="205"/>
    </row>
    <row r="18" spans="3:71" ht="23.25" customHeight="1">
      <c r="C18" s="18"/>
      <c r="E18" s="3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7"/>
      <c r="S18" s="199"/>
      <c r="T18" s="200"/>
      <c r="U18" s="200"/>
      <c r="V18" s="200"/>
      <c r="W18" s="200"/>
      <c r="X18" s="200"/>
      <c r="Y18" s="200"/>
      <c r="Z18" s="200"/>
      <c r="AA18" s="200"/>
      <c r="AB18" s="200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3"/>
      <c r="BR18" s="205"/>
      <c r="BS18" s="205"/>
    </row>
    <row r="19" spans="3:71" ht="23.25" customHeight="1">
      <c r="C19" s="55" t="s">
        <v>63</v>
      </c>
      <c r="D19" s="56"/>
      <c r="E19" s="57"/>
      <c r="F19" s="56"/>
      <c r="G19" s="56"/>
      <c r="H19" s="206" t="s">
        <v>64</v>
      </c>
      <c r="I19" s="206"/>
      <c r="J19" s="206"/>
      <c r="K19" s="206"/>
      <c r="L19" s="206"/>
      <c r="M19" s="206"/>
      <c r="N19" s="206"/>
      <c r="O19" s="206"/>
      <c r="P19" s="206"/>
      <c r="Q19" s="206"/>
      <c r="R19" s="58"/>
      <c r="S19" s="207">
        <f>IF((SUM(S21:AB22))=0,"－",(SUM(S21:AB22)))</f>
        <v>124</v>
      </c>
      <c r="T19" s="208"/>
      <c r="U19" s="208"/>
      <c r="V19" s="208"/>
      <c r="W19" s="208"/>
      <c r="X19" s="208"/>
      <c r="Y19" s="208"/>
      <c r="Z19" s="208"/>
      <c r="AA19" s="208"/>
      <c r="AB19" s="208"/>
      <c r="AC19" s="208">
        <f>IF((SUM(AC21:AL22))=0,"－",(SUM(AC21:AL22)))</f>
        <v>1121</v>
      </c>
      <c r="AD19" s="208"/>
      <c r="AE19" s="208"/>
      <c r="AF19" s="208"/>
      <c r="AG19" s="208"/>
      <c r="AH19" s="208"/>
      <c r="AI19" s="208"/>
      <c r="AJ19" s="208"/>
      <c r="AK19" s="208"/>
      <c r="AL19" s="208"/>
      <c r="AM19" s="208">
        <f>IF((SUM(AM21:AV22))=0,"－",(SUM(AM21:AV22)))</f>
        <v>3049825</v>
      </c>
      <c r="AN19" s="208"/>
      <c r="AO19" s="208"/>
      <c r="AP19" s="208"/>
      <c r="AQ19" s="208"/>
      <c r="AR19" s="208"/>
      <c r="AS19" s="208"/>
      <c r="AT19" s="208"/>
      <c r="AU19" s="208"/>
      <c r="AV19" s="208"/>
      <c r="AW19" s="208">
        <f>IF((SUM(AW21:BF22))=0,"…",(SUM(AW21:BF22)))</f>
        <v>115106</v>
      </c>
      <c r="AX19" s="208"/>
      <c r="AY19" s="208"/>
      <c r="AZ19" s="208"/>
      <c r="BA19" s="208"/>
      <c r="BB19" s="208"/>
      <c r="BC19" s="208"/>
      <c r="BD19" s="208"/>
      <c r="BE19" s="208"/>
      <c r="BF19" s="208"/>
      <c r="BG19" s="208">
        <f>IF((SUM(BG21:BP22))=0,"…",(SUM(BG21:BP22)))</f>
        <v>2921</v>
      </c>
      <c r="BH19" s="208"/>
      <c r="BI19" s="208"/>
      <c r="BJ19" s="208"/>
      <c r="BK19" s="208"/>
      <c r="BL19" s="208"/>
      <c r="BM19" s="208"/>
      <c r="BN19" s="208"/>
      <c r="BO19" s="208"/>
      <c r="BP19" s="209"/>
      <c r="BQ19" s="210" t="s">
        <v>63</v>
      </c>
      <c r="BR19" s="211"/>
      <c r="BS19" s="211"/>
    </row>
    <row r="20" spans="3:71" ht="23.25" customHeight="1">
      <c r="C20" s="18"/>
      <c r="E20" s="3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7"/>
      <c r="S20" s="199"/>
      <c r="T20" s="200"/>
      <c r="U20" s="200"/>
      <c r="V20" s="200"/>
      <c r="W20" s="200"/>
      <c r="X20" s="200"/>
      <c r="Y20" s="200"/>
      <c r="Z20" s="200"/>
      <c r="AA20" s="200"/>
      <c r="AB20" s="200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3"/>
      <c r="BR20" s="205"/>
      <c r="BS20" s="205"/>
    </row>
    <row r="21" spans="3:71" ht="23.25" customHeight="1">
      <c r="C21" s="18"/>
      <c r="E21" s="3" t="s">
        <v>65</v>
      </c>
      <c r="H21" s="197" t="s">
        <v>66</v>
      </c>
      <c r="I21" s="197"/>
      <c r="J21" s="197"/>
      <c r="K21" s="197"/>
      <c r="L21" s="197"/>
      <c r="M21" s="197"/>
      <c r="N21" s="197"/>
      <c r="O21" s="197"/>
      <c r="P21" s="197"/>
      <c r="Q21" s="197"/>
      <c r="R21" s="7"/>
      <c r="S21" s="199">
        <v>66</v>
      </c>
      <c r="T21" s="200"/>
      <c r="U21" s="200"/>
      <c r="V21" s="200"/>
      <c r="W21" s="200"/>
      <c r="X21" s="200"/>
      <c r="Y21" s="200"/>
      <c r="Z21" s="200"/>
      <c r="AA21" s="200"/>
      <c r="AB21" s="200"/>
      <c r="AC21" s="201">
        <v>383</v>
      </c>
      <c r="AD21" s="201"/>
      <c r="AE21" s="201"/>
      <c r="AF21" s="201"/>
      <c r="AG21" s="201"/>
      <c r="AH21" s="201"/>
      <c r="AI21" s="201"/>
      <c r="AJ21" s="201"/>
      <c r="AK21" s="201"/>
      <c r="AL21" s="201"/>
      <c r="AM21" s="201">
        <v>1361409</v>
      </c>
      <c r="AN21" s="201"/>
      <c r="AO21" s="201"/>
      <c r="AP21" s="201"/>
      <c r="AQ21" s="201"/>
      <c r="AR21" s="201"/>
      <c r="AS21" s="201"/>
      <c r="AT21" s="201"/>
      <c r="AU21" s="201"/>
      <c r="AV21" s="201"/>
      <c r="AW21" s="201">
        <v>11729</v>
      </c>
      <c r="AX21" s="201"/>
      <c r="AY21" s="201"/>
      <c r="AZ21" s="201"/>
      <c r="BA21" s="201"/>
      <c r="BB21" s="201"/>
      <c r="BC21" s="201"/>
      <c r="BD21" s="201"/>
      <c r="BE21" s="201"/>
      <c r="BF21" s="201"/>
      <c r="BG21" s="201">
        <v>2268</v>
      </c>
      <c r="BH21" s="201"/>
      <c r="BI21" s="201"/>
      <c r="BJ21" s="201"/>
      <c r="BK21" s="201"/>
      <c r="BL21" s="201"/>
      <c r="BM21" s="201"/>
      <c r="BN21" s="201"/>
      <c r="BO21" s="201"/>
      <c r="BP21" s="201"/>
      <c r="BQ21" s="203" t="s">
        <v>65</v>
      </c>
      <c r="BR21" s="205"/>
      <c r="BS21" s="205"/>
    </row>
    <row r="22" spans="3:71" ht="23.25" customHeight="1">
      <c r="C22" s="18"/>
      <c r="E22" s="3" t="s">
        <v>67</v>
      </c>
      <c r="H22" s="197" t="s">
        <v>68</v>
      </c>
      <c r="I22" s="197"/>
      <c r="J22" s="197"/>
      <c r="K22" s="197"/>
      <c r="L22" s="197"/>
      <c r="M22" s="197"/>
      <c r="N22" s="197"/>
      <c r="O22" s="197"/>
      <c r="P22" s="197"/>
      <c r="Q22" s="197"/>
      <c r="R22" s="7"/>
      <c r="S22" s="199">
        <v>58</v>
      </c>
      <c r="T22" s="200"/>
      <c r="U22" s="200"/>
      <c r="V22" s="200"/>
      <c r="W22" s="200"/>
      <c r="X22" s="200"/>
      <c r="Y22" s="200"/>
      <c r="Z22" s="200"/>
      <c r="AA22" s="200"/>
      <c r="AB22" s="200"/>
      <c r="AC22" s="201">
        <v>738</v>
      </c>
      <c r="AD22" s="201"/>
      <c r="AE22" s="201"/>
      <c r="AF22" s="201"/>
      <c r="AG22" s="201"/>
      <c r="AH22" s="201"/>
      <c r="AI22" s="201"/>
      <c r="AJ22" s="201"/>
      <c r="AK22" s="201"/>
      <c r="AL22" s="201"/>
      <c r="AM22" s="201">
        <v>1688416</v>
      </c>
      <c r="AN22" s="201"/>
      <c r="AO22" s="201"/>
      <c r="AP22" s="201"/>
      <c r="AQ22" s="201"/>
      <c r="AR22" s="201"/>
      <c r="AS22" s="201"/>
      <c r="AT22" s="201"/>
      <c r="AU22" s="201"/>
      <c r="AV22" s="201"/>
      <c r="AW22" s="201">
        <v>103377</v>
      </c>
      <c r="AX22" s="201"/>
      <c r="AY22" s="201"/>
      <c r="AZ22" s="201"/>
      <c r="BA22" s="201"/>
      <c r="BB22" s="201"/>
      <c r="BC22" s="201"/>
      <c r="BD22" s="201"/>
      <c r="BE22" s="201"/>
      <c r="BF22" s="201"/>
      <c r="BG22" s="201">
        <v>653</v>
      </c>
      <c r="BH22" s="201"/>
      <c r="BI22" s="201"/>
      <c r="BJ22" s="201"/>
      <c r="BK22" s="201"/>
      <c r="BL22" s="201"/>
      <c r="BM22" s="201"/>
      <c r="BN22" s="201"/>
      <c r="BO22" s="201"/>
      <c r="BP22" s="201"/>
      <c r="BQ22" s="203" t="s">
        <v>67</v>
      </c>
      <c r="BR22" s="205"/>
      <c r="BS22" s="205"/>
    </row>
    <row r="23" spans="3:71" ht="23.25" customHeight="1">
      <c r="C23" s="18"/>
      <c r="E23" s="3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7"/>
      <c r="S23" s="199"/>
      <c r="T23" s="200"/>
      <c r="U23" s="200"/>
      <c r="V23" s="200"/>
      <c r="W23" s="200"/>
      <c r="X23" s="200"/>
      <c r="Y23" s="200"/>
      <c r="Z23" s="200"/>
      <c r="AA23" s="200"/>
      <c r="AB23" s="200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3"/>
      <c r="BR23" s="205"/>
      <c r="BS23" s="205"/>
    </row>
    <row r="24" spans="3:71" ht="23.25" customHeight="1">
      <c r="C24" s="55" t="s">
        <v>69</v>
      </c>
      <c r="D24" s="56"/>
      <c r="E24" s="57"/>
      <c r="F24" s="56"/>
      <c r="G24" s="56"/>
      <c r="H24" s="206" t="s">
        <v>70</v>
      </c>
      <c r="I24" s="206"/>
      <c r="J24" s="206"/>
      <c r="K24" s="206"/>
      <c r="L24" s="206"/>
      <c r="M24" s="206"/>
      <c r="N24" s="206"/>
      <c r="O24" s="206"/>
      <c r="P24" s="206"/>
      <c r="Q24" s="206"/>
      <c r="R24" s="58"/>
      <c r="S24" s="207">
        <f>IF((SUM(S26:AB29))=0,"－",(SUM(S26:AB29)))</f>
        <v>33</v>
      </c>
      <c r="T24" s="208"/>
      <c r="U24" s="208"/>
      <c r="V24" s="208"/>
      <c r="W24" s="208"/>
      <c r="X24" s="208"/>
      <c r="Y24" s="208"/>
      <c r="Z24" s="208"/>
      <c r="AA24" s="208"/>
      <c r="AB24" s="208"/>
      <c r="AC24" s="208">
        <f>IF((SUM(AC26:AL29))=0,"－",(SUM(AC26:AL29)))</f>
        <v>258</v>
      </c>
      <c r="AD24" s="208"/>
      <c r="AE24" s="208"/>
      <c r="AF24" s="208"/>
      <c r="AG24" s="208"/>
      <c r="AH24" s="208"/>
      <c r="AI24" s="208"/>
      <c r="AJ24" s="208"/>
      <c r="AK24" s="208"/>
      <c r="AL24" s="208"/>
      <c r="AM24" s="208">
        <f>IF((SUM(AM26:AV29))=0,"－",(SUM(AM26:AV29)))</f>
        <v>601664</v>
      </c>
      <c r="AN24" s="208"/>
      <c r="AO24" s="208"/>
      <c r="AP24" s="208"/>
      <c r="AQ24" s="208"/>
      <c r="AR24" s="208"/>
      <c r="AS24" s="208"/>
      <c r="AT24" s="208"/>
      <c r="AU24" s="208"/>
      <c r="AV24" s="208"/>
      <c r="AW24" s="208">
        <f>IF((SUM(AW26:BF29))=0,"…",(SUM(AW26:BF29)))</f>
        <v>70277</v>
      </c>
      <c r="AX24" s="208"/>
      <c r="AY24" s="208"/>
      <c r="AZ24" s="208"/>
      <c r="BA24" s="208"/>
      <c r="BB24" s="208"/>
      <c r="BC24" s="208"/>
      <c r="BD24" s="208"/>
      <c r="BE24" s="208"/>
      <c r="BF24" s="208"/>
      <c r="BG24" s="208">
        <f>IF((SUM(BG26:BP29))=0,"…",(SUM(BG26:BP29)))</f>
        <v>16741</v>
      </c>
      <c r="BH24" s="208"/>
      <c r="BI24" s="208"/>
      <c r="BJ24" s="208"/>
      <c r="BK24" s="208"/>
      <c r="BL24" s="208"/>
      <c r="BM24" s="208"/>
      <c r="BN24" s="208"/>
      <c r="BO24" s="208"/>
      <c r="BP24" s="209"/>
      <c r="BQ24" s="210" t="s">
        <v>69</v>
      </c>
      <c r="BR24" s="211"/>
      <c r="BS24" s="211"/>
    </row>
    <row r="25" spans="3:71" ht="23.25" customHeight="1">
      <c r="C25" s="18"/>
      <c r="E25" s="3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7"/>
      <c r="S25" s="199"/>
      <c r="T25" s="200"/>
      <c r="U25" s="200"/>
      <c r="V25" s="200"/>
      <c r="W25" s="200"/>
      <c r="X25" s="200"/>
      <c r="Y25" s="200"/>
      <c r="Z25" s="200"/>
      <c r="AA25" s="200"/>
      <c r="AB25" s="200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3"/>
      <c r="BR25" s="205"/>
      <c r="BS25" s="205"/>
    </row>
    <row r="26" spans="3:71" ht="23.25" customHeight="1">
      <c r="C26" s="18"/>
      <c r="E26" s="3" t="s">
        <v>71</v>
      </c>
      <c r="H26" s="197" t="s">
        <v>72</v>
      </c>
      <c r="I26" s="197"/>
      <c r="J26" s="197"/>
      <c r="K26" s="197"/>
      <c r="L26" s="197"/>
      <c r="M26" s="197"/>
      <c r="N26" s="197"/>
      <c r="O26" s="197"/>
      <c r="P26" s="197"/>
      <c r="Q26" s="197"/>
      <c r="R26" s="7"/>
      <c r="S26" s="199">
        <v>16</v>
      </c>
      <c r="T26" s="200"/>
      <c r="U26" s="200"/>
      <c r="V26" s="200"/>
      <c r="W26" s="200"/>
      <c r="X26" s="200"/>
      <c r="Y26" s="200"/>
      <c r="Z26" s="200"/>
      <c r="AA26" s="200"/>
      <c r="AB26" s="200"/>
      <c r="AC26" s="201">
        <v>135</v>
      </c>
      <c r="AD26" s="201"/>
      <c r="AE26" s="201"/>
      <c r="AF26" s="201"/>
      <c r="AG26" s="201"/>
      <c r="AH26" s="201"/>
      <c r="AI26" s="201"/>
      <c r="AJ26" s="201"/>
      <c r="AK26" s="201"/>
      <c r="AL26" s="201"/>
      <c r="AM26" s="201">
        <v>344292</v>
      </c>
      <c r="AN26" s="201"/>
      <c r="AO26" s="201"/>
      <c r="AP26" s="201"/>
      <c r="AQ26" s="201"/>
      <c r="AR26" s="201"/>
      <c r="AS26" s="201"/>
      <c r="AT26" s="201"/>
      <c r="AU26" s="201"/>
      <c r="AV26" s="201"/>
      <c r="AW26" s="201">
        <v>32225</v>
      </c>
      <c r="AX26" s="201"/>
      <c r="AY26" s="201"/>
      <c r="AZ26" s="201"/>
      <c r="BA26" s="201"/>
      <c r="BB26" s="201"/>
      <c r="BC26" s="201"/>
      <c r="BD26" s="201"/>
      <c r="BE26" s="201"/>
      <c r="BF26" s="201"/>
      <c r="BG26" s="201">
        <v>10423</v>
      </c>
      <c r="BH26" s="201"/>
      <c r="BI26" s="201"/>
      <c r="BJ26" s="201"/>
      <c r="BK26" s="201"/>
      <c r="BL26" s="201"/>
      <c r="BM26" s="201"/>
      <c r="BN26" s="201"/>
      <c r="BO26" s="201"/>
      <c r="BP26" s="201"/>
      <c r="BQ26" s="203" t="s">
        <v>71</v>
      </c>
      <c r="BR26" s="205"/>
      <c r="BS26" s="205"/>
    </row>
    <row r="27" spans="3:71" ht="23.25" customHeight="1">
      <c r="C27" s="18"/>
      <c r="E27" s="3" t="s">
        <v>73</v>
      </c>
      <c r="H27" s="197" t="s">
        <v>74</v>
      </c>
      <c r="I27" s="197"/>
      <c r="J27" s="197"/>
      <c r="K27" s="197"/>
      <c r="L27" s="197"/>
      <c r="M27" s="197"/>
      <c r="N27" s="197"/>
      <c r="O27" s="197"/>
      <c r="P27" s="197"/>
      <c r="Q27" s="197"/>
      <c r="R27" s="7"/>
      <c r="S27" s="199">
        <v>5</v>
      </c>
      <c r="T27" s="200"/>
      <c r="U27" s="200"/>
      <c r="V27" s="200"/>
      <c r="W27" s="200"/>
      <c r="X27" s="200"/>
      <c r="Y27" s="200"/>
      <c r="Z27" s="200"/>
      <c r="AA27" s="200"/>
      <c r="AB27" s="200"/>
      <c r="AC27" s="201">
        <v>27</v>
      </c>
      <c r="AD27" s="201"/>
      <c r="AE27" s="201"/>
      <c r="AF27" s="201"/>
      <c r="AG27" s="201"/>
      <c r="AH27" s="201"/>
      <c r="AI27" s="201"/>
      <c r="AJ27" s="201"/>
      <c r="AK27" s="201"/>
      <c r="AL27" s="201"/>
      <c r="AM27" s="201">
        <v>61384</v>
      </c>
      <c r="AN27" s="201"/>
      <c r="AO27" s="201"/>
      <c r="AP27" s="201"/>
      <c r="AQ27" s="201"/>
      <c r="AR27" s="201"/>
      <c r="AS27" s="201"/>
      <c r="AT27" s="201"/>
      <c r="AU27" s="201"/>
      <c r="AV27" s="201"/>
      <c r="AW27" s="201">
        <v>11642</v>
      </c>
      <c r="AX27" s="201"/>
      <c r="AY27" s="201"/>
      <c r="AZ27" s="201"/>
      <c r="BA27" s="201"/>
      <c r="BB27" s="201"/>
      <c r="BC27" s="201"/>
      <c r="BD27" s="201"/>
      <c r="BE27" s="201"/>
      <c r="BF27" s="201"/>
      <c r="BG27" s="201">
        <v>2318</v>
      </c>
      <c r="BH27" s="201"/>
      <c r="BI27" s="201"/>
      <c r="BJ27" s="201"/>
      <c r="BK27" s="201"/>
      <c r="BL27" s="201"/>
      <c r="BM27" s="201"/>
      <c r="BN27" s="201"/>
      <c r="BO27" s="201"/>
      <c r="BP27" s="201"/>
      <c r="BQ27" s="203" t="s">
        <v>73</v>
      </c>
      <c r="BR27" s="205"/>
      <c r="BS27" s="205"/>
    </row>
    <row r="28" spans="3:71" ht="23.25" customHeight="1">
      <c r="C28" s="18"/>
      <c r="E28" s="3" t="s">
        <v>75</v>
      </c>
      <c r="H28" s="197" t="s">
        <v>76</v>
      </c>
      <c r="I28" s="197"/>
      <c r="J28" s="197"/>
      <c r="K28" s="197"/>
      <c r="L28" s="197"/>
      <c r="M28" s="197"/>
      <c r="N28" s="197"/>
      <c r="O28" s="197"/>
      <c r="P28" s="197"/>
      <c r="Q28" s="197"/>
      <c r="R28" s="7"/>
      <c r="S28" s="199">
        <v>6</v>
      </c>
      <c r="T28" s="200"/>
      <c r="U28" s="200"/>
      <c r="V28" s="200"/>
      <c r="W28" s="200"/>
      <c r="X28" s="200"/>
      <c r="Y28" s="200"/>
      <c r="Z28" s="200"/>
      <c r="AA28" s="200"/>
      <c r="AB28" s="200"/>
      <c r="AC28" s="201">
        <v>40</v>
      </c>
      <c r="AD28" s="201"/>
      <c r="AE28" s="201"/>
      <c r="AF28" s="201"/>
      <c r="AG28" s="201"/>
      <c r="AH28" s="201"/>
      <c r="AI28" s="201"/>
      <c r="AJ28" s="201"/>
      <c r="AK28" s="201"/>
      <c r="AL28" s="201"/>
      <c r="AM28" s="201">
        <v>133259</v>
      </c>
      <c r="AN28" s="201"/>
      <c r="AO28" s="201"/>
      <c r="AP28" s="201"/>
      <c r="AQ28" s="201"/>
      <c r="AR28" s="201"/>
      <c r="AS28" s="201"/>
      <c r="AT28" s="201"/>
      <c r="AU28" s="201"/>
      <c r="AV28" s="201"/>
      <c r="AW28" s="201">
        <v>17517</v>
      </c>
      <c r="AX28" s="201"/>
      <c r="AY28" s="201"/>
      <c r="AZ28" s="201"/>
      <c r="BA28" s="201"/>
      <c r="BB28" s="201"/>
      <c r="BC28" s="201"/>
      <c r="BD28" s="201"/>
      <c r="BE28" s="201"/>
      <c r="BF28" s="201"/>
      <c r="BG28" s="201" t="s">
        <v>20</v>
      </c>
      <c r="BH28" s="201"/>
      <c r="BI28" s="201"/>
      <c r="BJ28" s="201"/>
      <c r="BK28" s="201"/>
      <c r="BL28" s="201"/>
      <c r="BM28" s="201"/>
      <c r="BN28" s="201"/>
      <c r="BO28" s="201"/>
      <c r="BP28" s="201"/>
      <c r="BQ28" s="203" t="s">
        <v>75</v>
      </c>
      <c r="BR28" s="205"/>
      <c r="BS28" s="205"/>
    </row>
    <row r="29" spans="3:71" ht="23.25" customHeight="1">
      <c r="C29" s="18"/>
      <c r="E29" s="3" t="s">
        <v>77</v>
      </c>
      <c r="H29" s="197" t="s">
        <v>78</v>
      </c>
      <c r="I29" s="197"/>
      <c r="J29" s="197"/>
      <c r="K29" s="197"/>
      <c r="L29" s="197"/>
      <c r="M29" s="197"/>
      <c r="N29" s="197"/>
      <c r="O29" s="197"/>
      <c r="P29" s="197"/>
      <c r="Q29" s="197"/>
      <c r="R29" s="7"/>
      <c r="S29" s="199">
        <v>6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1">
        <v>56</v>
      </c>
      <c r="AD29" s="201"/>
      <c r="AE29" s="201"/>
      <c r="AF29" s="201"/>
      <c r="AG29" s="201"/>
      <c r="AH29" s="201"/>
      <c r="AI29" s="201"/>
      <c r="AJ29" s="201"/>
      <c r="AK29" s="201"/>
      <c r="AL29" s="201"/>
      <c r="AM29" s="201">
        <v>62729</v>
      </c>
      <c r="AN29" s="201"/>
      <c r="AO29" s="201"/>
      <c r="AP29" s="201"/>
      <c r="AQ29" s="201"/>
      <c r="AR29" s="201"/>
      <c r="AS29" s="201"/>
      <c r="AT29" s="201"/>
      <c r="AU29" s="201"/>
      <c r="AV29" s="201"/>
      <c r="AW29" s="201">
        <v>8893</v>
      </c>
      <c r="AX29" s="201"/>
      <c r="AY29" s="201"/>
      <c r="AZ29" s="201"/>
      <c r="BA29" s="201"/>
      <c r="BB29" s="201"/>
      <c r="BC29" s="201"/>
      <c r="BD29" s="201"/>
      <c r="BE29" s="201"/>
      <c r="BF29" s="201"/>
      <c r="BG29" s="201">
        <v>4000</v>
      </c>
      <c r="BH29" s="201"/>
      <c r="BI29" s="201"/>
      <c r="BJ29" s="201"/>
      <c r="BK29" s="201"/>
      <c r="BL29" s="201"/>
      <c r="BM29" s="201"/>
      <c r="BN29" s="201"/>
      <c r="BO29" s="201"/>
      <c r="BP29" s="201"/>
      <c r="BQ29" s="203" t="s">
        <v>77</v>
      </c>
      <c r="BR29" s="205"/>
      <c r="BS29" s="205"/>
    </row>
    <row r="30" spans="3:71" ht="23.25" customHeight="1">
      <c r="C30" s="18"/>
      <c r="E30" s="3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7"/>
      <c r="S30" s="199"/>
      <c r="T30" s="200"/>
      <c r="U30" s="200"/>
      <c r="V30" s="200"/>
      <c r="W30" s="200"/>
      <c r="X30" s="200"/>
      <c r="Y30" s="200"/>
      <c r="Z30" s="200"/>
      <c r="AA30" s="200"/>
      <c r="AB30" s="200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3"/>
      <c r="BR30" s="205"/>
      <c r="BS30" s="205"/>
    </row>
    <row r="31" spans="3:71" ht="23.25" customHeight="1">
      <c r="C31" s="55" t="s">
        <v>79</v>
      </c>
      <c r="D31" s="56">
        <v>53</v>
      </c>
      <c r="E31" s="57"/>
      <c r="F31" s="56"/>
      <c r="G31" s="56"/>
      <c r="H31" s="206" t="s">
        <v>80</v>
      </c>
      <c r="I31" s="206"/>
      <c r="J31" s="206"/>
      <c r="K31" s="206"/>
      <c r="L31" s="206"/>
      <c r="M31" s="206"/>
      <c r="N31" s="206"/>
      <c r="O31" s="206"/>
      <c r="P31" s="206"/>
      <c r="Q31" s="206"/>
      <c r="R31" s="58"/>
      <c r="S31" s="207">
        <f>IF((SUM(S33:AB36))=0,"－",(SUM(S33:AB36)))</f>
        <v>32</v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>
        <f>IF((SUM(AC33:AL36))=0,"－",(SUM(AC33:AL36)))</f>
        <v>209</v>
      </c>
      <c r="AD31" s="208"/>
      <c r="AE31" s="208"/>
      <c r="AF31" s="208"/>
      <c r="AG31" s="208"/>
      <c r="AH31" s="208"/>
      <c r="AI31" s="208"/>
      <c r="AJ31" s="208"/>
      <c r="AK31" s="208"/>
      <c r="AL31" s="208"/>
      <c r="AM31" s="208">
        <f>IF((SUM(AM33:AV36))=0,"－",(SUM(AM33:AV36)))</f>
        <v>1015076</v>
      </c>
      <c r="AN31" s="208"/>
      <c r="AO31" s="208"/>
      <c r="AP31" s="208"/>
      <c r="AQ31" s="208"/>
      <c r="AR31" s="208"/>
      <c r="AS31" s="208"/>
      <c r="AT31" s="208"/>
      <c r="AU31" s="208"/>
      <c r="AV31" s="208"/>
      <c r="AW31" s="208">
        <f>IF((SUM(AW33:BF36))=0,"…",(SUM(AW33:BF36)))</f>
        <v>51305</v>
      </c>
      <c r="AX31" s="208"/>
      <c r="AY31" s="208"/>
      <c r="AZ31" s="208"/>
      <c r="BA31" s="208"/>
      <c r="BB31" s="208"/>
      <c r="BC31" s="208"/>
      <c r="BD31" s="208"/>
      <c r="BE31" s="208"/>
      <c r="BF31" s="208"/>
      <c r="BG31" s="208">
        <f>IF((SUM(BG33:BP36))=0,"…",(SUM(BG33:BP36)))</f>
        <v>11222</v>
      </c>
      <c r="BH31" s="208"/>
      <c r="BI31" s="208"/>
      <c r="BJ31" s="208"/>
      <c r="BK31" s="208"/>
      <c r="BL31" s="208"/>
      <c r="BM31" s="208"/>
      <c r="BN31" s="208"/>
      <c r="BO31" s="208"/>
      <c r="BP31" s="209"/>
      <c r="BQ31" s="210" t="s">
        <v>79</v>
      </c>
      <c r="BR31" s="211"/>
      <c r="BS31" s="211"/>
    </row>
    <row r="32" spans="3:71" ht="23.25" customHeight="1">
      <c r="C32" s="18"/>
      <c r="E32" s="3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7"/>
      <c r="S32" s="199"/>
      <c r="T32" s="200"/>
      <c r="U32" s="200"/>
      <c r="V32" s="200"/>
      <c r="W32" s="200"/>
      <c r="X32" s="200"/>
      <c r="Y32" s="200"/>
      <c r="Z32" s="200"/>
      <c r="AA32" s="200"/>
      <c r="AB32" s="200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3"/>
      <c r="BR32" s="205"/>
      <c r="BS32" s="205"/>
    </row>
    <row r="33" spans="3:71" ht="23.25" customHeight="1">
      <c r="C33" s="18"/>
      <c r="E33" s="3" t="s">
        <v>81</v>
      </c>
      <c r="H33" s="197" t="s">
        <v>82</v>
      </c>
      <c r="I33" s="197"/>
      <c r="J33" s="197"/>
      <c r="K33" s="197"/>
      <c r="L33" s="197"/>
      <c r="M33" s="197"/>
      <c r="N33" s="197"/>
      <c r="O33" s="197"/>
      <c r="P33" s="197"/>
      <c r="Q33" s="197"/>
      <c r="R33" s="7"/>
      <c r="S33" s="199">
        <v>5</v>
      </c>
      <c r="T33" s="200"/>
      <c r="U33" s="200"/>
      <c r="V33" s="200"/>
      <c r="W33" s="200"/>
      <c r="X33" s="200"/>
      <c r="Y33" s="200"/>
      <c r="Z33" s="200"/>
      <c r="AA33" s="200"/>
      <c r="AB33" s="200"/>
      <c r="AC33" s="201">
        <v>47</v>
      </c>
      <c r="AD33" s="201"/>
      <c r="AE33" s="201"/>
      <c r="AF33" s="201"/>
      <c r="AG33" s="201"/>
      <c r="AH33" s="201"/>
      <c r="AI33" s="201"/>
      <c r="AJ33" s="201"/>
      <c r="AK33" s="201"/>
      <c r="AL33" s="201"/>
      <c r="AM33" s="201">
        <v>263746</v>
      </c>
      <c r="AN33" s="201"/>
      <c r="AO33" s="201"/>
      <c r="AP33" s="201"/>
      <c r="AQ33" s="201"/>
      <c r="AR33" s="201"/>
      <c r="AS33" s="201"/>
      <c r="AT33" s="201"/>
      <c r="AU33" s="201"/>
      <c r="AV33" s="201"/>
      <c r="AW33" s="201">
        <v>18450</v>
      </c>
      <c r="AX33" s="201"/>
      <c r="AY33" s="201"/>
      <c r="AZ33" s="201"/>
      <c r="BA33" s="201"/>
      <c r="BB33" s="201"/>
      <c r="BC33" s="201"/>
      <c r="BD33" s="201"/>
      <c r="BE33" s="201"/>
      <c r="BF33" s="201"/>
      <c r="BG33" s="201" t="s">
        <v>20</v>
      </c>
      <c r="BH33" s="201"/>
      <c r="BI33" s="201"/>
      <c r="BJ33" s="201"/>
      <c r="BK33" s="201"/>
      <c r="BL33" s="201"/>
      <c r="BM33" s="201"/>
      <c r="BN33" s="201"/>
      <c r="BO33" s="201"/>
      <c r="BP33" s="201"/>
      <c r="BQ33" s="203" t="s">
        <v>81</v>
      </c>
      <c r="BR33" s="205"/>
      <c r="BS33" s="205"/>
    </row>
    <row r="34" spans="3:71" ht="23.25" customHeight="1">
      <c r="C34" s="18"/>
      <c r="E34" s="3" t="s">
        <v>83</v>
      </c>
      <c r="H34" s="197" t="s">
        <v>84</v>
      </c>
      <c r="I34" s="197"/>
      <c r="J34" s="197"/>
      <c r="K34" s="197"/>
      <c r="L34" s="197"/>
      <c r="M34" s="197"/>
      <c r="N34" s="197"/>
      <c r="O34" s="197"/>
      <c r="P34" s="197"/>
      <c r="Q34" s="197"/>
      <c r="R34" s="7"/>
      <c r="S34" s="199">
        <v>11</v>
      </c>
      <c r="T34" s="200"/>
      <c r="U34" s="200"/>
      <c r="V34" s="200"/>
      <c r="W34" s="200"/>
      <c r="X34" s="200"/>
      <c r="Y34" s="200"/>
      <c r="Z34" s="200"/>
      <c r="AA34" s="200"/>
      <c r="AB34" s="200"/>
      <c r="AC34" s="201">
        <v>75</v>
      </c>
      <c r="AD34" s="201"/>
      <c r="AE34" s="201"/>
      <c r="AF34" s="201"/>
      <c r="AG34" s="201"/>
      <c r="AH34" s="201"/>
      <c r="AI34" s="201"/>
      <c r="AJ34" s="201"/>
      <c r="AK34" s="201"/>
      <c r="AL34" s="201"/>
      <c r="AM34" s="201">
        <v>168620</v>
      </c>
      <c r="AN34" s="201"/>
      <c r="AO34" s="201"/>
      <c r="AP34" s="201"/>
      <c r="AQ34" s="201"/>
      <c r="AR34" s="201"/>
      <c r="AS34" s="201"/>
      <c r="AT34" s="201"/>
      <c r="AU34" s="201"/>
      <c r="AV34" s="201"/>
      <c r="AW34" s="201">
        <v>10308</v>
      </c>
      <c r="AX34" s="201"/>
      <c r="AY34" s="201"/>
      <c r="AZ34" s="201"/>
      <c r="BA34" s="201"/>
      <c r="BB34" s="201"/>
      <c r="BC34" s="201"/>
      <c r="BD34" s="201"/>
      <c r="BE34" s="201"/>
      <c r="BF34" s="201"/>
      <c r="BG34" s="201">
        <v>2827</v>
      </c>
      <c r="BH34" s="201"/>
      <c r="BI34" s="201"/>
      <c r="BJ34" s="201"/>
      <c r="BK34" s="201"/>
      <c r="BL34" s="201"/>
      <c r="BM34" s="201"/>
      <c r="BN34" s="201"/>
      <c r="BO34" s="201"/>
      <c r="BP34" s="201"/>
      <c r="BQ34" s="203" t="s">
        <v>83</v>
      </c>
      <c r="BR34" s="205"/>
      <c r="BS34" s="205"/>
    </row>
    <row r="35" spans="3:71" ht="23.25" customHeight="1">
      <c r="C35" s="18"/>
      <c r="E35" s="3" t="s">
        <v>85</v>
      </c>
      <c r="H35" s="197" t="s">
        <v>86</v>
      </c>
      <c r="I35" s="197"/>
      <c r="J35" s="197"/>
      <c r="K35" s="197"/>
      <c r="L35" s="197"/>
      <c r="M35" s="197"/>
      <c r="N35" s="197"/>
      <c r="O35" s="197"/>
      <c r="P35" s="197"/>
      <c r="Q35" s="197"/>
      <c r="R35" s="7"/>
      <c r="S35" s="199">
        <v>8</v>
      </c>
      <c r="T35" s="200"/>
      <c r="U35" s="200"/>
      <c r="V35" s="200"/>
      <c r="W35" s="200"/>
      <c r="X35" s="200"/>
      <c r="Y35" s="200"/>
      <c r="Z35" s="200"/>
      <c r="AA35" s="200"/>
      <c r="AB35" s="200"/>
      <c r="AC35" s="201">
        <v>45</v>
      </c>
      <c r="AD35" s="201"/>
      <c r="AE35" s="201"/>
      <c r="AF35" s="201"/>
      <c r="AG35" s="201"/>
      <c r="AH35" s="201"/>
      <c r="AI35" s="201"/>
      <c r="AJ35" s="201"/>
      <c r="AK35" s="201"/>
      <c r="AL35" s="201"/>
      <c r="AM35" s="201">
        <v>290154</v>
      </c>
      <c r="AN35" s="201"/>
      <c r="AO35" s="201"/>
      <c r="AP35" s="201"/>
      <c r="AQ35" s="201"/>
      <c r="AR35" s="201"/>
      <c r="AS35" s="201"/>
      <c r="AT35" s="201"/>
      <c r="AU35" s="201"/>
      <c r="AV35" s="201"/>
      <c r="AW35" s="201">
        <v>11705</v>
      </c>
      <c r="AX35" s="201"/>
      <c r="AY35" s="201"/>
      <c r="AZ35" s="201"/>
      <c r="BA35" s="201"/>
      <c r="BB35" s="201"/>
      <c r="BC35" s="201"/>
      <c r="BD35" s="201"/>
      <c r="BE35" s="201"/>
      <c r="BF35" s="201"/>
      <c r="BG35" s="201">
        <v>2430</v>
      </c>
      <c r="BH35" s="201"/>
      <c r="BI35" s="201"/>
      <c r="BJ35" s="201"/>
      <c r="BK35" s="201"/>
      <c r="BL35" s="201"/>
      <c r="BM35" s="201"/>
      <c r="BN35" s="201"/>
      <c r="BO35" s="201"/>
      <c r="BP35" s="201"/>
      <c r="BQ35" s="203" t="s">
        <v>85</v>
      </c>
      <c r="BR35" s="205"/>
      <c r="BS35" s="205"/>
    </row>
    <row r="36" spans="3:71" ht="23.25" customHeight="1">
      <c r="C36" s="18"/>
      <c r="E36" s="3" t="s">
        <v>87</v>
      </c>
      <c r="H36" s="197" t="s">
        <v>88</v>
      </c>
      <c r="I36" s="197"/>
      <c r="J36" s="197"/>
      <c r="K36" s="197"/>
      <c r="L36" s="197"/>
      <c r="M36" s="197"/>
      <c r="N36" s="197"/>
      <c r="O36" s="197"/>
      <c r="P36" s="197"/>
      <c r="Q36" s="197"/>
      <c r="R36" s="7"/>
      <c r="S36" s="199">
        <v>8</v>
      </c>
      <c r="T36" s="200"/>
      <c r="U36" s="200"/>
      <c r="V36" s="200"/>
      <c r="W36" s="200"/>
      <c r="X36" s="200"/>
      <c r="Y36" s="200"/>
      <c r="Z36" s="200"/>
      <c r="AA36" s="200"/>
      <c r="AB36" s="200"/>
      <c r="AC36" s="201">
        <v>42</v>
      </c>
      <c r="AD36" s="201"/>
      <c r="AE36" s="201"/>
      <c r="AF36" s="201"/>
      <c r="AG36" s="201"/>
      <c r="AH36" s="201"/>
      <c r="AI36" s="201"/>
      <c r="AJ36" s="201"/>
      <c r="AK36" s="201"/>
      <c r="AL36" s="201"/>
      <c r="AM36" s="201">
        <v>292556</v>
      </c>
      <c r="AN36" s="201"/>
      <c r="AO36" s="201"/>
      <c r="AP36" s="201"/>
      <c r="AQ36" s="201"/>
      <c r="AR36" s="201"/>
      <c r="AS36" s="201"/>
      <c r="AT36" s="201"/>
      <c r="AU36" s="201"/>
      <c r="AV36" s="201"/>
      <c r="AW36" s="201">
        <v>10842</v>
      </c>
      <c r="AX36" s="201"/>
      <c r="AY36" s="201"/>
      <c r="AZ36" s="201"/>
      <c r="BA36" s="201"/>
      <c r="BB36" s="201"/>
      <c r="BC36" s="201"/>
      <c r="BD36" s="201"/>
      <c r="BE36" s="201"/>
      <c r="BF36" s="201"/>
      <c r="BG36" s="201">
        <v>5965</v>
      </c>
      <c r="BH36" s="201"/>
      <c r="BI36" s="201"/>
      <c r="BJ36" s="201"/>
      <c r="BK36" s="201"/>
      <c r="BL36" s="201"/>
      <c r="BM36" s="201"/>
      <c r="BN36" s="201"/>
      <c r="BO36" s="201"/>
      <c r="BP36" s="201"/>
      <c r="BQ36" s="203" t="s">
        <v>87</v>
      </c>
      <c r="BR36" s="205"/>
      <c r="BS36" s="205"/>
    </row>
    <row r="37" spans="3:71" ht="23.25" customHeight="1">
      <c r="C37" s="18"/>
      <c r="E37" s="3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7"/>
      <c r="S37" s="199"/>
      <c r="T37" s="200"/>
      <c r="U37" s="200"/>
      <c r="V37" s="200"/>
      <c r="W37" s="200"/>
      <c r="X37" s="200"/>
      <c r="Y37" s="200"/>
      <c r="Z37" s="200"/>
      <c r="AA37" s="200"/>
      <c r="AB37" s="200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3"/>
      <c r="BR37" s="205"/>
      <c r="BS37" s="205"/>
    </row>
    <row r="38" spans="3:71" ht="23.25" customHeight="1">
      <c r="C38" s="55" t="s">
        <v>89</v>
      </c>
      <c r="D38" s="56"/>
      <c r="E38" s="57"/>
      <c r="F38" s="56"/>
      <c r="G38" s="56"/>
      <c r="H38" s="206" t="s">
        <v>90</v>
      </c>
      <c r="I38" s="206"/>
      <c r="J38" s="206"/>
      <c r="K38" s="206"/>
      <c r="L38" s="206"/>
      <c r="M38" s="206"/>
      <c r="N38" s="206"/>
      <c r="O38" s="206"/>
      <c r="P38" s="206"/>
      <c r="Q38" s="206"/>
      <c r="R38" s="58"/>
      <c r="S38" s="207">
        <f>IF((SUM(S40:AB42))=0,"－",(SUM(S40:AB42)))</f>
        <v>92</v>
      </c>
      <c r="T38" s="208"/>
      <c r="U38" s="208"/>
      <c r="V38" s="208"/>
      <c r="W38" s="208"/>
      <c r="X38" s="208"/>
      <c r="Y38" s="208"/>
      <c r="Z38" s="208"/>
      <c r="AA38" s="208"/>
      <c r="AB38" s="208"/>
      <c r="AC38" s="208">
        <f>IF((SUM(AC40:AL42))=0,"－",(SUM(AC40:AL42)))</f>
        <v>614</v>
      </c>
      <c r="AD38" s="208"/>
      <c r="AE38" s="208"/>
      <c r="AF38" s="208"/>
      <c r="AG38" s="208"/>
      <c r="AH38" s="208"/>
      <c r="AI38" s="208"/>
      <c r="AJ38" s="208"/>
      <c r="AK38" s="208"/>
      <c r="AL38" s="208"/>
      <c r="AM38" s="208">
        <f>IF((SUM(AM40:AV42))=0,"－",(SUM(AM40:AV42)))</f>
        <v>2750148</v>
      </c>
      <c r="AN38" s="208"/>
      <c r="AO38" s="208"/>
      <c r="AP38" s="208"/>
      <c r="AQ38" s="208"/>
      <c r="AR38" s="208"/>
      <c r="AS38" s="208"/>
      <c r="AT38" s="208"/>
      <c r="AU38" s="208"/>
      <c r="AV38" s="208"/>
      <c r="AW38" s="208">
        <f>IF((SUM(AW40:BF42))=0,"…",(SUM(AW40:BF42)))</f>
        <v>170030</v>
      </c>
      <c r="AX38" s="208"/>
      <c r="AY38" s="208"/>
      <c r="AZ38" s="208"/>
      <c r="BA38" s="208"/>
      <c r="BB38" s="208"/>
      <c r="BC38" s="208"/>
      <c r="BD38" s="208"/>
      <c r="BE38" s="208"/>
      <c r="BF38" s="208"/>
      <c r="BG38" s="208">
        <f>IF((SUM(BG40:BP42))=0,"…",(SUM(BG40:BP42)))</f>
        <v>37166</v>
      </c>
      <c r="BH38" s="208"/>
      <c r="BI38" s="208"/>
      <c r="BJ38" s="208"/>
      <c r="BK38" s="208"/>
      <c r="BL38" s="208"/>
      <c r="BM38" s="208"/>
      <c r="BN38" s="208"/>
      <c r="BO38" s="208"/>
      <c r="BP38" s="209"/>
      <c r="BQ38" s="210" t="s">
        <v>89</v>
      </c>
      <c r="BR38" s="211"/>
      <c r="BS38" s="211"/>
    </row>
    <row r="39" spans="3:71" ht="23.25" customHeight="1">
      <c r="C39" s="18"/>
      <c r="E39" s="3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7"/>
      <c r="S39" s="199"/>
      <c r="T39" s="200"/>
      <c r="U39" s="200"/>
      <c r="V39" s="200"/>
      <c r="W39" s="200"/>
      <c r="X39" s="200"/>
      <c r="Y39" s="200"/>
      <c r="Z39" s="200"/>
      <c r="AA39" s="200"/>
      <c r="AB39" s="200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3"/>
      <c r="BR39" s="205"/>
      <c r="BS39" s="205"/>
    </row>
    <row r="40" spans="3:71" ht="23.25" customHeight="1">
      <c r="C40" s="18"/>
      <c r="E40" s="3" t="s">
        <v>91</v>
      </c>
      <c r="H40" s="197" t="s">
        <v>92</v>
      </c>
      <c r="I40" s="197"/>
      <c r="J40" s="197"/>
      <c r="K40" s="197"/>
      <c r="L40" s="197"/>
      <c r="M40" s="197"/>
      <c r="N40" s="197"/>
      <c r="O40" s="197"/>
      <c r="P40" s="197"/>
      <c r="Q40" s="197"/>
      <c r="R40" s="7"/>
      <c r="S40" s="199">
        <v>15</v>
      </c>
      <c r="T40" s="200"/>
      <c r="U40" s="200"/>
      <c r="V40" s="200"/>
      <c r="W40" s="200"/>
      <c r="X40" s="200"/>
      <c r="Y40" s="200"/>
      <c r="Z40" s="200"/>
      <c r="AA40" s="200"/>
      <c r="AB40" s="200"/>
      <c r="AC40" s="201">
        <v>73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>
        <v>118012</v>
      </c>
      <c r="AN40" s="201"/>
      <c r="AO40" s="201"/>
      <c r="AP40" s="201"/>
      <c r="AQ40" s="201"/>
      <c r="AR40" s="201"/>
      <c r="AS40" s="201"/>
      <c r="AT40" s="201"/>
      <c r="AU40" s="201"/>
      <c r="AV40" s="201"/>
      <c r="AW40" s="201">
        <v>41491</v>
      </c>
      <c r="AX40" s="201"/>
      <c r="AY40" s="201"/>
      <c r="AZ40" s="201"/>
      <c r="BA40" s="201"/>
      <c r="BB40" s="201"/>
      <c r="BC40" s="201"/>
      <c r="BD40" s="201"/>
      <c r="BE40" s="201"/>
      <c r="BF40" s="201"/>
      <c r="BG40" s="201" t="s">
        <v>20</v>
      </c>
      <c r="BH40" s="201"/>
      <c r="BI40" s="201"/>
      <c r="BJ40" s="201"/>
      <c r="BK40" s="201"/>
      <c r="BL40" s="201"/>
      <c r="BM40" s="201"/>
      <c r="BN40" s="201"/>
      <c r="BO40" s="201"/>
      <c r="BP40" s="201"/>
      <c r="BQ40" s="203" t="s">
        <v>91</v>
      </c>
      <c r="BR40" s="205"/>
      <c r="BS40" s="205"/>
    </row>
    <row r="41" spans="3:71" ht="23.25" customHeight="1">
      <c r="C41" s="18"/>
      <c r="E41" s="3" t="s">
        <v>93</v>
      </c>
      <c r="H41" s="197" t="s">
        <v>94</v>
      </c>
      <c r="I41" s="197"/>
      <c r="J41" s="197"/>
      <c r="K41" s="197"/>
      <c r="L41" s="197"/>
      <c r="M41" s="197"/>
      <c r="N41" s="197"/>
      <c r="O41" s="197"/>
      <c r="P41" s="197"/>
      <c r="Q41" s="197"/>
      <c r="R41" s="7"/>
      <c r="S41" s="199">
        <v>26</v>
      </c>
      <c r="T41" s="200"/>
      <c r="U41" s="200"/>
      <c r="V41" s="200"/>
      <c r="W41" s="200"/>
      <c r="X41" s="200"/>
      <c r="Y41" s="200"/>
      <c r="Z41" s="200"/>
      <c r="AA41" s="200"/>
      <c r="AB41" s="200"/>
      <c r="AC41" s="201">
        <v>231</v>
      </c>
      <c r="AD41" s="201"/>
      <c r="AE41" s="201"/>
      <c r="AF41" s="201"/>
      <c r="AG41" s="201"/>
      <c r="AH41" s="201"/>
      <c r="AI41" s="201"/>
      <c r="AJ41" s="201"/>
      <c r="AK41" s="201"/>
      <c r="AL41" s="201"/>
      <c r="AM41" s="201">
        <v>1963868</v>
      </c>
      <c r="AN41" s="201"/>
      <c r="AO41" s="201"/>
      <c r="AP41" s="201"/>
      <c r="AQ41" s="201"/>
      <c r="AR41" s="201"/>
      <c r="AS41" s="201"/>
      <c r="AT41" s="201"/>
      <c r="AU41" s="201"/>
      <c r="AV41" s="201"/>
      <c r="AW41" s="201">
        <v>60909</v>
      </c>
      <c r="AX41" s="201"/>
      <c r="AY41" s="201"/>
      <c r="AZ41" s="201"/>
      <c r="BA41" s="201"/>
      <c r="BB41" s="201"/>
      <c r="BC41" s="201"/>
      <c r="BD41" s="201"/>
      <c r="BE41" s="201"/>
      <c r="BF41" s="201"/>
      <c r="BG41" s="201" t="s">
        <v>20</v>
      </c>
      <c r="BH41" s="201"/>
      <c r="BI41" s="201"/>
      <c r="BJ41" s="201"/>
      <c r="BK41" s="201"/>
      <c r="BL41" s="201"/>
      <c r="BM41" s="201"/>
      <c r="BN41" s="201"/>
      <c r="BO41" s="201"/>
      <c r="BP41" s="201"/>
      <c r="BQ41" s="203" t="s">
        <v>93</v>
      </c>
      <c r="BR41" s="205"/>
      <c r="BS41" s="205"/>
    </row>
    <row r="42" spans="3:71" ht="23.25" customHeight="1">
      <c r="C42" s="18"/>
      <c r="E42" s="3" t="s">
        <v>95</v>
      </c>
      <c r="H42" s="197" t="s">
        <v>96</v>
      </c>
      <c r="I42" s="197"/>
      <c r="J42" s="197"/>
      <c r="K42" s="197"/>
      <c r="L42" s="197"/>
      <c r="M42" s="197"/>
      <c r="N42" s="197"/>
      <c r="O42" s="197"/>
      <c r="P42" s="197"/>
      <c r="Q42" s="197"/>
      <c r="R42" s="7"/>
      <c r="S42" s="199">
        <v>51</v>
      </c>
      <c r="T42" s="200"/>
      <c r="U42" s="200"/>
      <c r="V42" s="200"/>
      <c r="W42" s="200"/>
      <c r="X42" s="200"/>
      <c r="Y42" s="200"/>
      <c r="Z42" s="200"/>
      <c r="AA42" s="200"/>
      <c r="AB42" s="200"/>
      <c r="AC42" s="201">
        <v>310</v>
      </c>
      <c r="AD42" s="201"/>
      <c r="AE42" s="201"/>
      <c r="AF42" s="201"/>
      <c r="AG42" s="201"/>
      <c r="AH42" s="201"/>
      <c r="AI42" s="201"/>
      <c r="AJ42" s="201"/>
      <c r="AK42" s="201"/>
      <c r="AL42" s="201"/>
      <c r="AM42" s="201">
        <v>668268</v>
      </c>
      <c r="AN42" s="201"/>
      <c r="AO42" s="201"/>
      <c r="AP42" s="201"/>
      <c r="AQ42" s="201"/>
      <c r="AR42" s="201"/>
      <c r="AS42" s="201"/>
      <c r="AT42" s="201"/>
      <c r="AU42" s="201"/>
      <c r="AV42" s="201"/>
      <c r="AW42" s="201">
        <v>67630</v>
      </c>
      <c r="AX42" s="201"/>
      <c r="AY42" s="201"/>
      <c r="AZ42" s="201"/>
      <c r="BA42" s="201"/>
      <c r="BB42" s="201"/>
      <c r="BC42" s="201"/>
      <c r="BD42" s="201"/>
      <c r="BE42" s="201"/>
      <c r="BF42" s="201"/>
      <c r="BG42" s="201">
        <v>37166</v>
      </c>
      <c r="BH42" s="201"/>
      <c r="BI42" s="201"/>
      <c r="BJ42" s="201"/>
      <c r="BK42" s="201"/>
      <c r="BL42" s="201"/>
      <c r="BM42" s="201"/>
      <c r="BN42" s="201"/>
      <c r="BO42" s="201"/>
      <c r="BP42" s="201"/>
      <c r="BQ42" s="203" t="s">
        <v>95</v>
      </c>
      <c r="BR42" s="205"/>
      <c r="BS42" s="205"/>
    </row>
    <row r="43" spans="3:71" ht="23.25" customHeight="1">
      <c r="C43" s="18"/>
      <c r="E43" s="3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7"/>
      <c r="S43" s="199"/>
      <c r="T43" s="200"/>
      <c r="U43" s="200"/>
      <c r="V43" s="200"/>
      <c r="W43" s="200"/>
      <c r="X43" s="200"/>
      <c r="Y43" s="200"/>
      <c r="Z43" s="200"/>
      <c r="AA43" s="200"/>
      <c r="AB43" s="200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3"/>
      <c r="BR43" s="205"/>
      <c r="BS43" s="205"/>
    </row>
    <row r="44" spans="2:71" s="19" customFormat="1" ht="23.25" customHeight="1">
      <c r="B44" s="212" t="s">
        <v>97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50"/>
      <c r="O44" s="51"/>
      <c r="P44" s="51"/>
      <c r="Q44" s="51"/>
      <c r="R44" s="39"/>
      <c r="S44" s="196">
        <f>IF((SUM(S46,S60,S68,S79,S84,S90))=0,"－",(SUM(S46,S60,S68,S79,S84,S90)))</f>
        <v>1388</v>
      </c>
      <c r="T44" s="196"/>
      <c r="U44" s="196"/>
      <c r="V44" s="196"/>
      <c r="W44" s="196"/>
      <c r="X44" s="196"/>
      <c r="Y44" s="196"/>
      <c r="Z44" s="196"/>
      <c r="AA44" s="196"/>
      <c r="AB44" s="196"/>
      <c r="AC44" s="196">
        <f>IF((SUM(AC46,AC60,AC68,AC79,AC84,AC90))=0,"－",(SUM(AC46,AC60,AC68,AC79,AC84,AC90)))</f>
        <v>9048</v>
      </c>
      <c r="AD44" s="196"/>
      <c r="AE44" s="196"/>
      <c r="AF44" s="196"/>
      <c r="AG44" s="196"/>
      <c r="AH44" s="196"/>
      <c r="AI44" s="196"/>
      <c r="AJ44" s="196"/>
      <c r="AK44" s="196"/>
      <c r="AL44" s="196"/>
      <c r="AM44" s="196">
        <f>IF((SUM(AM46,AM60,AM68,AM79,AM84,AM90))=0,"－",(SUM(AM46,AM60,AM68,AM79,AM84,AM90)))</f>
        <v>12393527</v>
      </c>
      <c r="AN44" s="196"/>
      <c r="AO44" s="196"/>
      <c r="AP44" s="196"/>
      <c r="AQ44" s="196"/>
      <c r="AR44" s="196"/>
      <c r="AS44" s="196"/>
      <c r="AT44" s="196"/>
      <c r="AU44" s="196"/>
      <c r="AV44" s="196"/>
      <c r="AW44" s="196">
        <f>IF((SUM(AW46,AW60,AW68,AW79,AW84,AW90))=0,"…",(SUM(AW46,AW60,AW68,AW79,AW84,AW90)))</f>
        <v>1136524</v>
      </c>
      <c r="AX44" s="196"/>
      <c r="AY44" s="196"/>
      <c r="AZ44" s="196"/>
      <c r="BA44" s="196"/>
      <c r="BB44" s="196"/>
      <c r="BC44" s="196"/>
      <c r="BD44" s="196"/>
      <c r="BE44" s="196"/>
      <c r="BF44" s="196"/>
      <c r="BG44" s="196">
        <f>IF((SUM(BG46,BG60,BG68,BG79,BG84,BG90))=0,"…",(SUM(BG46,BG60,BG68,BG79,BG84,BG90)))</f>
        <v>392441</v>
      </c>
      <c r="BH44" s="196"/>
      <c r="BI44" s="196"/>
      <c r="BJ44" s="196"/>
      <c r="BK44" s="196"/>
      <c r="BL44" s="196"/>
      <c r="BM44" s="196"/>
      <c r="BN44" s="196"/>
      <c r="BO44" s="196"/>
      <c r="BP44" s="196"/>
      <c r="BQ44" s="140" t="s">
        <v>98</v>
      </c>
      <c r="BR44" s="141"/>
      <c r="BS44" s="141"/>
    </row>
    <row r="45" spans="3:71" ht="23.25" customHeight="1">
      <c r="C45" s="18"/>
      <c r="E45" s="3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7"/>
      <c r="S45" s="199"/>
      <c r="T45" s="200"/>
      <c r="U45" s="200"/>
      <c r="V45" s="200"/>
      <c r="W45" s="200"/>
      <c r="X45" s="200"/>
      <c r="Y45" s="200"/>
      <c r="Z45" s="200"/>
      <c r="AA45" s="200"/>
      <c r="AB45" s="200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3"/>
      <c r="BR45" s="205"/>
      <c r="BS45" s="205"/>
    </row>
    <row r="46" spans="3:71" ht="23.25" customHeight="1">
      <c r="C46" s="55" t="s">
        <v>99</v>
      </c>
      <c r="D46" s="56"/>
      <c r="E46" s="57"/>
      <c r="F46" s="56"/>
      <c r="G46" s="56"/>
      <c r="H46" s="206" t="s">
        <v>100</v>
      </c>
      <c r="I46" s="206"/>
      <c r="J46" s="206"/>
      <c r="K46" s="206"/>
      <c r="L46" s="206"/>
      <c r="M46" s="206"/>
      <c r="N46" s="206"/>
      <c r="O46" s="206"/>
      <c r="P46" s="206"/>
      <c r="Q46" s="206"/>
      <c r="R46" s="58"/>
      <c r="S46" s="207">
        <f>IF((SUM(S48,S58))=0,"－",(SUM(S48,S58)))</f>
        <v>11</v>
      </c>
      <c r="T46" s="208"/>
      <c r="U46" s="208"/>
      <c r="V46" s="208"/>
      <c r="W46" s="208"/>
      <c r="X46" s="208"/>
      <c r="Y46" s="208"/>
      <c r="Z46" s="208"/>
      <c r="AA46" s="208"/>
      <c r="AB46" s="208"/>
      <c r="AC46" s="208">
        <f>IF((SUM(AC48,AC58))=0,"－",(SUM(AC48,AC58)))</f>
        <v>888</v>
      </c>
      <c r="AD46" s="208"/>
      <c r="AE46" s="208"/>
      <c r="AF46" s="208"/>
      <c r="AG46" s="208"/>
      <c r="AH46" s="208"/>
      <c r="AI46" s="208"/>
      <c r="AJ46" s="208"/>
      <c r="AK46" s="208"/>
      <c r="AL46" s="208"/>
      <c r="AM46" s="208">
        <f>IF((SUM(AM48,AM58))=0,"－",(SUM(AM48,AM58)))</f>
        <v>1408159</v>
      </c>
      <c r="AN46" s="208"/>
      <c r="AO46" s="208"/>
      <c r="AP46" s="208"/>
      <c r="AQ46" s="208"/>
      <c r="AR46" s="208"/>
      <c r="AS46" s="208"/>
      <c r="AT46" s="208"/>
      <c r="AU46" s="208"/>
      <c r="AV46" s="208"/>
      <c r="AW46" s="208">
        <f>IF((SUM(AW48,AW58))=0,"…",(SUM(AW48,AW58)))</f>
        <v>171458</v>
      </c>
      <c r="AX46" s="208"/>
      <c r="AY46" s="208"/>
      <c r="AZ46" s="208"/>
      <c r="BA46" s="208"/>
      <c r="BB46" s="208"/>
      <c r="BC46" s="208"/>
      <c r="BD46" s="208"/>
      <c r="BE46" s="208"/>
      <c r="BF46" s="208"/>
      <c r="BG46" s="208">
        <f>IF((SUM(BG48,BG58))=0,"…",(SUM(BG48,BG58)))</f>
        <v>5562</v>
      </c>
      <c r="BH46" s="208"/>
      <c r="BI46" s="208"/>
      <c r="BJ46" s="208"/>
      <c r="BK46" s="208"/>
      <c r="BL46" s="208"/>
      <c r="BM46" s="208"/>
      <c r="BN46" s="208"/>
      <c r="BO46" s="208"/>
      <c r="BP46" s="209"/>
      <c r="BQ46" s="210" t="s">
        <v>99</v>
      </c>
      <c r="BR46" s="211"/>
      <c r="BS46" s="211"/>
    </row>
    <row r="47" spans="3:71" ht="23.25" customHeight="1">
      <c r="C47" s="18"/>
      <c r="E47" s="3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7"/>
      <c r="S47" s="199"/>
      <c r="T47" s="200"/>
      <c r="U47" s="200"/>
      <c r="V47" s="200"/>
      <c r="W47" s="200"/>
      <c r="X47" s="200"/>
      <c r="Y47" s="200"/>
      <c r="Z47" s="200"/>
      <c r="AA47" s="200"/>
      <c r="AB47" s="20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3"/>
      <c r="BR47" s="205"/>
      <c r="BS47" s="205"/>
    </row>
    <row r="48" spans="1:71" ht="23.25" customHeight="1" thickBot="1">
      <c r="A48" s="34"/>
      <c r="B48" s="34"/>
      <c r="C48" s="18"/>
      <c r="E48" s="3" t="s">
        <v>101</v>
      </c>
      <c r="H48" s="213" t="s">
        <v>102</v>
      </c>
      <c r="I48" s="213"/>
      <c r="J48" s="213"/>
      <c r="K48" s="213"/>
      <c r="L48" s="213"/>
      <c r="M48" s="213"/>
      <c r="N48" s="213"/>
      <c r="O48" s="213"/>
      <c r="P48" s="213"/>
      <c r="Q48" s="213"/>
      <c r="R48" s="7"/>
      <c r="S48" s="214">
        <v>3</v>
      </c>
      <c r="T48" s="215"/>
      <c r="U48" s="215"/>
      <c r="V48" s="215"/>
      <c r="W48" s="215"/>
      <c r="X48" s="215"/>
      <c r="Y48" s="215"/>
      <c r="Z48" s="215"/>
      <c r="AA48" s="215"/>
      <c r="AB48" s="215"/>
      <c r="AC48" s="201">
        <v>749</v>
      </c>
      <c r="AD48" s="201"/>
      <c r="AE48" s="201"/>
      <c r="AF48" s="201"/>
      <c r="AG48" s="201"/>
      <c r="AH48" s="201"/>
      <c r="AI48" s="201"/>
      <c r="AJ48" s="201"/>
      <c r="AK48" s="201"/>
      <c r="AL48" s="201"/>
      <c r="AM48" s="201">
        <v>1128934</v>
      </c>
      <c r="AN48" s="201"/>
      <c r="AO48" s="201"/>
      <c r="AP48" s="201"/>
      <c r="AQ48" s="201"/>
      <c r="AR48" s="201"/>
      <c r="AS48" s="201"/>
      <c r="AT48" s="201"/>
      <c r="AU48" s="201"/>
      <c r="AV48" s="201"/>
      <c r="AW48" s="201">
        <v>141665</v>
      </c>
      <c r="AX48" s="201"/>
      <c r="AY48" s="201"/>
      <c r="AZ48" s="201"/>
      <c r="BA48" s="201"/>
      <c r="BB48" s="201"/>
      <c r="BC48" s="201"/>
      <c r="BD48" s="201"/>
      <c r="BE48" s="201"/>
      <c r="BF48" s="201"/>
      <c r="BG48" s="201">
        <v>4890</v>
      </c>
      <c r="BH48" s="201"/>
      <c r="BI48" s="201"/>
      <c r="BJ48" s="201"/>
      <c r="BK48" s="201"/>
      <c r="BL48" s="201"/>
      <c r="BM48" s="201"/>
      <c r="BN48" s="201"/>
      <c r="BO48" s="201"/>
      <c r="BP48" s="201"/>
      <c r="BQ48" s="203" t="s">
        <v>101</v>
      </c>
      <c r="BR48" s="205"/>
      <c r="BS48" s="205"/>
    </row>
    <row r="49" spans="1:71" ht="21.75" customHeight="1">
      <c r="A49" s="125" t="s">
        <v>267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21"/>
      <c r="V49" s="21"/>
      <c r="W49" s="21"/>
      <c r="X49" s="21"/>
      <c r="Z49" s="12"/>
      <c r="AA49" s="12"/>
      <c r="AB49" s="12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67" t="s">
        <v>264</v>
      </c>
      <c r="BO49" s="216"/>
      <c r="BP49" s="216"/>
      <c r="BQ49" s="216"/>
      <c r="BR49" s="216"/>
      <c r="BS49" s="216"/>
    </row>
    <row r="50" spans="1:71" ht="18" customHeight="1">
      <c r="A50" s="63" t="s">
        <v>187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U50" s="21"/>
      <c r="V50" s="21"/>
      <c r="W50" s="21"/>
      <c r="X50" s="23"/>
      <c r="Z50" s="23"/>
      <c r="AA50" s="23"/>
      <c r="BO50" s="136" t="s">
        <v>103</v>
      </c>
      <c r="BP50" s="217"/>
      <c r="BQ50" s="217"/>
      <c r="BR50" s="217"/>
      <c r="BS50" s="217"/>
    </row>
    <row r="51" spans="2:71" ht="18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U51" s="21"/>
      <c r="V51" s="21"/>
      <c r="W51" s="21"/>
      <c r="X51" s="23"/>
      <c r="Z51" s="23"/>
      <c r="AA51" s="23"/>
      <c r="BO51" s="26"/>
      <c r="BP51" s="27"/>
      <c r="BQ51" s="27"/>
      <c r="BR51" s="27"/>
      <c r="BS51" s="27"/>
    </row>
    <row r="52" spans="2:71" s="32" customFormat="1" ht="21.75" customHeight="1">
      <c r="B52" s="193" t="s">
        <v>104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72" t="s">
        <v>105</v>
      </c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</row>
    <row r="53" spans="2:71" s="32" customFormat="1" ht="21.7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  <row r="54" spans="1:71" ht="21.75" customHeight="1" thickBot="1">
      <c r="A54" s="169" t="s">
        <v>266</v>
      </c>
      <c r="B54" s="169"/>
      <c r="C54" s="169"/>
      <c r="D54" s="169"/>
      <c r="E54" s="169"/>
      <c r="F54" s="169"/>
      <c r="G54" s="169"/>
      <c r="H54" s="169"/>
      <c r="I54" s="169"/>
      <c r="J54" s="33"/>
      <c r="BP54" s="118" t="s">
        <v>44</v>
      </c>
      <c r="BQ54" s="173"/>
      <c r="BR54" s="173"/>
      <c r="BS54" s="173"/>
    </row>
    <row r="55" spans="1:71" ht="21.75" customHeight="1">
      <c r="A55" s="151" t="s">
        <v>45</v>
      </c>
      <c r="B55" s="151"/>
      <c r="C55" s="151"/>
      <c r="D55" s="151"/>
      <c r="E55" s="151"/>
      <c r="F55" s="152"/>
      <c r="G55" s="176" t="s">
        <v>46</v>
      </c>
      <c r="H55" s="177"/>
      <c r="I55" s="177"/>
      <c r="J55" s="178"/>
      <c r="K55" s="178"/>
      <c r="L55" s="178"/>
      <c r="M55" s="178"/>
      <c r="N55" s="178"/>
      <c r="O55" s="178"/>
      <c r="P55" s="178"/>
      <c r="Q55" s="178"/>
      <c r="R55" s="179"/>
      <c r="S55" s="174" t="s">
        <v>47</v>
      </c>
      <c r="T55" s="174"/>
      <c r="U55" s="174"/>
      <c r="V55" s="174"/>
      <c r="W55" s="174"/>
      <c r="X55" s="174"/>
      <c r="Y55" s="174"/>
      <c r="Z55" s="174"/>
      <c r="AA55" s="174"/>
      <c r="AB55" s="174"/>
      <c r="AC55" s="174" t="s">
        <v>176</v>
      </c>
      <c r="AD55" s="174"/>
      <c r="AE55" s="174"/>
      <c r="AF55" s="174"/>
      <c r="AG55" s="174"/>
      <c r="AH55" s="174"/>
      <c r="AI55" s="174"/>
      <c r="AJ55" s="174"/>
      <c r="AK55" s="174"/>
      <c r="AL55" s="174"/>
      <c r="AM55" s="174" t="s">
        <v>48</v>
      </c>
      <c r="AN55" s="174"/>
      <c r="AO55" s="174"/>
      <c r="AP55" s="174"/>
      <c r="AQ55" s="174"/>
      <c r="AR55" s="174"/>
      <c r="AS55" s="174"/>
      <c r="AT55" s="174"/>
      <c r="AU55" s="174"/>
      <c r="AV55" s="174"/>
      <c r="AW55" s="174" t="s">
        <v>49</v>
      </c>
      <c r="AX55" s="174"/>
      <c r="AY55" s="174"/>
      <c r="AZ55" s="174"/>
      <c r="BA55" s="174"/>
      <c r="BB55" s="174"/>
      <c r="BC55" s="174"/>
      <c r="BD55" s="174"/>
      <c r="BE55" s="174"/>
      <c r="BF55" s="174"/>
      <c r="BG55" s="174" t="s">
        <v>50</v>
      </c>
      <c r="BH55" s="174"/>
      <c r="BI55" s="174"/>
      <c r="BJ55" s="174"/>
      <c r="BK55" s="174"/>
      <c r="BL55" s="174"/>
      <c r="BM55" s="174"/>
      <c r="BN55" s="174"/>
      <c r="BO55" s="174"/>
      <c r="BP55" s="174"/>
      <c r="BQ55" s="183" t="s">
        <v>45</v>
      </c>
      <c r="BR55" s="184"/>
      <c r="BS55" s="185"/>
    </row>
    <row r="56" spans="1:71" ht="21.75" customHeight="1">
      <c r="A56" s="133"/>
      <c r="B56" s="133"/>
      <c r="C56" s="133"/>
      <c r="D56" s="133"/>
      <c r="E56" s="133"/>
      <c r="F56" s="134"/>
      <c r="G56" s="180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2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86"/>
      <c r="BR56" s="186"/>
      <c r="BS56" s="187"/>
    </row>
    <row r="57" spans="1:71" ht="21.75" customHeight="1">
      <c r="A57" s="12"/>
      <c r="B57" s="12"/>
      <c r="C57" s="12"/>
      <c r="D57" s="12"/>
      <c r="E57" s="12"/>
      <c r="F57" s="12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2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61"/>
      <c r="BR57" s="24"/>
      <c r="BS57" s="24"/>
    </row>
    <row r="58" spans="3:71" ht="23.25" customHeight="1">
      <c r="C58" s="18"/>
      <c r="E58" s="3" t="s">
        <v>106</v>
      </c>
      <c r="H58" s="197" t="s">
        <v>107</v>
      </c>
      <c r="I58" s="197"/>
      <c r="J58" s="197"/>
      <c r="K58" s="197"/>
      <c r="L58" s="197"/>
      <c r="M58" s="197"/>
      <c r="N58" s="197"/>
      <c r="O58" s="197"/>
      <c r="P58" s="197"/>
      <c r="Q58" s="197"/>
      <c r="R58" s="7"/>
      <c r="S58" s="199">
        <v>8</v>
      </c>
      <c r="T58" s="200"/>
      <c r="U58" s="200"/>
      <c r="V58" s="200"/>
      <c r="W58" s="200"/>
      <c r="X58" s="200"/>
      <c r="Y58" s="200"/>
      <c r="Z58" s="200"/>
      <c r="AA58" s="200"/>
      <c r="AB58" s="200"/>
      <c r="AC58" s="201">
        <v>139</v>
      </c>
      <c r="AD58" s="201"/>
      <c r="AE58" s="201"/>
      <c r="AF58" s="201"/>
      <c r="AG58" s="201"/>
      <c r="AH58" s="201"/>
      <c r="AI58" s="201"/>
      <c r="AJ58" s="201"/>
      <c r="AK58" s="201"/>
      <c r="AL58" s="201"/>
      <c r="AM58" s="201">
        <v>279225</v>
      </c>
      <c r="AN58" s="201"/>
      <c r="AO58" s="201"/>
      <c r="AP58" s="201"/>
      <c r="AQ58" s="201"/>
      <c r="AR58" s="201"/>
      <c r="AS58" s="201"/>
      <c r="AT58" s="201"/>
      <c r="AU58" s="201"/>
      <c r="AV58" s="201"/>
      <c r="AW58" s="201">
        <v>29793</v>
      </c>
      <c r="AX58" s="201"/>
      <c r="AY58" s="201"/>
      <c r="AZ58" s="201"/>
      <c r="BA58" s="201"/>
      <c r="BB58" s="201"/>
      <c r="BC58" s="201"/>
      <c r="BD58" s="201"/>
      <c r="BE58" s="201"/>
      <c r="BF58" s="201"/>
      <c r="BG58" s="201">
        <v>672</v>
      </c>
      <c r="BH58" s="201"/>
      <c r="BI58" s="201"/>
      <c r="BJ58" s="201"/>
      <c r="BK58" s="201"/>
      <c r="BL58" s="201"/>
      <c r="BM58" s="201"/>
      <c r="BN58" s="201"/>
      <c r="BO58" s="201"/>
      <c r="BP58" s="201"/>
      <c r="BQ58" s="203" t="s">
        <v>106</v>
      </c>
      <c r="BR58" s="205"/>
      <c r="BS58" s="205"/>
    </row>
    <row r="59" spans="3:71" ht="23.25" customHeight="1">
      <c r="C59" s="24"/>
      <c r="D59" s="24"/>
      <c r="E59" s="24"/>
      <c r="F59" s="24"/>
      <c r="G59" s="24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22"/>
      <c r="S59" s="199"/>
      <c r="T59" s="200"/>
      <c r="U59" s="200"/>
      <c r="V59" s="200"/>
      <c r="W59" s="200"/>
      <c r="X59" s="200"/>
      <c r="Y59" s="200"/>
      <c r="Z59" s="200"/>
      <c r="AA59" s="200"/>
      <c r="AB59" s="200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3"/>
      <c r="BR59" s="205"/>
      <c r="BS59" s="205"/>
    </row>
    <row r="60" spans="3:71" ht="23.25" customHeight="1">
      <c r="C60" s="55" t="s">
        <v>108</v>
      </c>
      <c r="D60" s="56"/>
      <c r="E60" s="57"/>
      <c r="F60" s="56"/>
      <c r="G60" s="56"/>
      <c r="H60" s="206" t="s">
        <v>109</v>
      </c>
      <c r="I60" s="206"/>
      <c r="J60" s="206"/>
      <c r="K60" s="206"/>
      <c r="L60" s="206"/>
      <c r="M60" s="206"/>
      <c r="N60" s="206"/>
      <c r="O60" s="206"/>
      <c r="P60" s="206"/>
      <c r="Q60" s="206"/>
      <c r="R60" s="58"/>
      <c r="S60" s="207">
        <f>IF((SUM(S62:AB66))=0,"－",(SUM(S62:AB66)))</f>
        <v>155</v>
      </c>
      <c r="T60" s="208"/>
      <c r="U60" s="208"/>
      <c r="V60" s="208"/>
      <c r="W60" s="208"/>
      <c r="X60" s="208"/>
      <c r="Y60" s="208"/>
      <c r="Z60" s="208"/>
      <c r="AA60" s="208"/>
      <c r="AB60" s="208"/>
      <c r="AC60" s="208">
        <f>IF((SUM(AC62:AL66))=0,"－",(SUM(AC62:AL66)))</f>
        <v>473</v>
      </c>
      <c r="AD60" s="208"/>
      <c r="AE60" s="208"/>
      <c r="AF60" s="208"/>
      <c r="AG60" s="208"/>
      <c r="AH60" s="208"/>
      <c r="AI60" s="208"/>
      <c r="AJ60" s="208"/>
      <c r="AK60" s="208"/>
      <c r="AL60" s="208"/>
      <c r="AM60" s="208">
        <f>IF((SUM(AM62:AV66))=0,"－",(SUM(AM62:AV66)))</f>
        <v>559311</v>
      </c>
      <c r="AN60" s="208"/>
      <c r="AO60" s="208"/>
      <c r="AP60" s="208"/>
      <c r="AQ60" s="208"/>
      <c r="AR60" s="208"/>
      <c r="AS60" s="208"/>
      <c r="AT60" s="208"/>
      <c r="AU60" s="208"/>
      <c r="AV60" s="208"/>
      <c r="AW60" s="208">
        <f>IF((SUM(AW62:BF66))=0,"…",(SUM(AW62:BF66)))</f>
        <v>115581</v>
      </c>
      <c r="AX60" s="208"/>
      <c r="AY60" s="208"/>
      <c r="AZ60" s="208"/>
      <c r="BA60" s="208"/>
      <c r="BB60" s="208"/>
      <c r="BC60" s="208"/>
      <c r="BD60" s="208"/>
      <c r="BE60" s="208"/>
      <c r="BF60" s="208"/>
      <c r="BG60" s="208">
        <f>IF((SUM(BG62:BP66))=0,"…",(SUM(BG62:BP66)))</f>
        <v>9703</v>
      </c>
      <c r="BH60" s="208"/>
      <c r="BI60" s="208"/>
      <c r="BJ60" s="208"/>
      <c r="BK60" s="208"/>
      <c r="BL60" s="208"/>
      <c r="BM60" s="208"/>
      <c r="BN60" s="208"/>
      <c r="BO60" s="208"/>
      <c r="BP60" s="209"/>
      <c r="BQ60" s="210" t="s">
        <v>108</v>
      </c>
      <c r="BR60" s="211"/>
      <c r="BS60" s="211"/>
    </row>
    <row r="61" spans="3:71" ht="23.25" customHeight="1">
      <c r="C61" s="18"/>
      <c r="E61" s="3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7"/>
      <c r="S61" s="199"/>
      <c r="T61" s="200"/>
      <c r="U61" s="200"/>
      <c r="V61" s="200"/>
      <c r="W61" s="200"/>
      <c r="X61" s="200"/>
      <c r="Y61" s="200"/>
      <c r="Z61" s="200"/>
      <c r="AA61" s="200"/>
      <c r="AB61" s="200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3"/>
      <c r="BR61" s="205"/>
      <c r="BS61" s="205"/>
    </row>
    <row r="62" spans="3:71" ht="23.25" customHeight="1">
      <c r="C62" s="20"/>
      <c r="D62" s="12"/>
      <c r="E62" s="13" t="s">
        <v>110</v>
      </c>
      <c r="F62" s="12"/>
      <c r="G62" s="12"/>
      <c r="H62" s="197" t="s">
        <v>111</v>
      </c>
      <c r="I62" s="197"/>
      <c r="J62" s="197"/>
      <c r="K62" s="197"/>
      <c r="L62" s="197"/>
      <c r="M62" s="197"/>
      <c r="N62" s="197"/>
      <c r="O62" s="197"/>
      <c r="P62" s="197"/>
      <c r="Q62" s="197"/>
      <c r="R62" s="7"/>
      <c r="S62" s="199">
        <v>29</v>
      </c>
      <c r="T62" s="201"/>
      <c r="U62" s="201"/>
      <c r="V62" s="201"/>
      <c r="W62" s="201"/>
      <c r="X62" s="201"/>
      <c r="Y62" s="201"/>
      <c r="Z62" s="201"/>
      <c r="AA62" s="201"/>
      <c r="AB62" s="201"/>
      <c r="AC62" s="201">
        <v>77</v>
      </c>
      <c r="AD62" s="201"/>
      <c r="AE62" s="201"/>
      <c r="AF62" s="201"/>
      <c r="AG62" s="201"/>
      <c r="AH62" s="201"/>
      <c r="AI62" s="201"/>
      <c r="AJ62" s="201"/>
      <c r="AK62" s="201"/>
      <c r="AL62" s="201"/>
      <c r="AM62" s="201">
        <v>61374</v>
      </c>
      <c r="AN62" s="201"/>
      <c r="AO62" s="201"/>
      <c r="AP62" s="201"/>
      <c r="AQ62" s="201"/>
      <c r="AR62" s="201"/>
      <c r="AS62" s="201"/>
      <c r="AT62" s="201"/>
      <c r="AU62" s="201"/>
      <c r="AV62" s="201"/>
      <c r="AW62" s="201">
        <v>27670</v>
      </c>
      <c r="AX62" s="201"/>
      <c r="AY62" s="201"/>
      <c r="AZ62" s="201"/>
      <c r="BA62" s="201"/>
      <c r="BB62" s="201"/>
      <c r="BC62" s="201"/>
      <c r="BD62" s="201"/>
      <c r="BE62" s="201"/>
      <c r="BF62" s="201"/>
      <c r="BG62" s="201">
        <v>4473</v>
      </c>
      <c r="BH62" s="201"/>
      <c r="BI62" s="201"/>
      <c r="BJ62" s="201"/>
      <c r="BK62" s="201"/>
      <c r="BL62" s="201"/>
      <c r="BM62" s="201"/>
      <c r="BN62" s="201"/>
      <c r="BO62" s="201"/>
      <c r="BP62" s="201"/>
      <c r="BQ62" s="203" t="s">
        <v>110</v>
      </c>
      <c r="BR62" s="205"/>
      <c r="BS62" s="205"/>
    </row>
    <row r="63" spans="3:71" ht="23.25" customHeight="1">
      <c r="C63" s="20"/>
      <c r="D63" s="12"/>
      <c r="E63" s="13" t="s">
        <v>112</v>
      </c>
      <c r="F63" s="12"/>
      <c r="G63" s="12"/>
      <c r="H63" s="197" t="s">
        <v>113</v>
      </c>
      <c r="I63" s="197"/>
      <c r="J63" s="197"/>
      <c r="K63" s="197"/>
      <c r="L63" s="197"/>
      <c r="M63" s="197"/>
      <c r="N63" s="197"/>
      <c r="O63" s="197"/>
      <c r="P63" s="197"/>
      <c r="Q63" s="197"/>
      <c r="R63" s="7"/>
      <c r="S63" s="199">
        <v>19</v>
      </c>
      <c r="T63" s="201"/>
      <c r="U63" s="201"/>
      <c r="V63" s="201"/>
      <c r="W63" s="201"/>
      <c r="X63" s="201"/>
      <c r="Y63" s="201"/>
      <c r="Z63" s="201"/>
      <c r="AA63" s="201"/>
      <c r="AB63" s="201"/>
      <c r="AC63" s="201">
        <v>60</v>
      </c>
      <c r="AD63" s="201"/>
      <c r="AE63" s="201"/>
      <c r="AF63" s="201"/>
      <c r="AG63" s="201"/>
      <c r="AH63" s="201"/>
      <c r="AI63" s="201"/>
      <c r="AJ63" s="201"/>
      <c r="AK63" s="201"/>
      <c r="AL63" s="201"/>
      <c r="AM63" s="201">
        <v>108282</v>
      </c>
      <c r="AN63" s="201"/>
      <c r="AO63" s="201"/>
      <c r="AP63" s="201"/>
      <c r="AQ63" s="201"/>
      <c r="AR63" s="201"/>
      <c r="AS63" s="201"/>
      <c r="AT63" s="201"/>
      <c r="AU63" s="201"/>
      <c r="AV63" s="201"/>
      <c r="AW63" s="201">
        <v>23686</v>
      </c>
      <c r="AX63" s="201"/>
      <c r="AY63" s="201"/>
      <c r="AZ63" s="201"/>
      <c r="BA63" s="201"/>
      <c r="BB63" s="201"/>
      <c r="BC63" s="201"/>
      <c r="BD63" s="201"/>
      <c r="BE63" s="201"/>
      <c r="BF63" s="201"/>
      <c r="BG63" s="201" t="s">
        <v>20</v>
      </c>
      <c r="BH63" s="201"/>
      <c r="BI63" s="201"/>
      <c r="BJ63" s="201"/>
      <c r="BK63" s="201"/>
      <c r="BL63" s="201"/>
      <c r="BM63" s="201"/>
      <c r="BN63" s="201"/>
      <c r="BO63" s="201"/>
      <c r="BP63" s="201"/>
      <c r="BQ63" s="203" t="s">
        <v>112</v>
      </c>
      <c r="BR63" s="205"/>
      <c r="BS63" s="205"/>
    </row>
    <row r="64" spans="3:71" ht="23.25" customHeight="1">
      <c r="C64" s="18"/>
      <c r="E64" s="3" t="s">
        <v>114</v>
      </c>
      <c r="H64" s="197" t="s">
        <v>115</v>
      </c>
      <c r="I64" s="197"/>
      <c r="J64" s="197"/>
      <c r="K64" s="197"/>
      <c r="L64" s="197"/>
      <c r="M64" s="197"/>
      <c r="N64" s="197"/>
      <c r="O64" s="197"/>
      <c r="P64" s="197"/>
      <c r="Q64" s="197"/>
      <c r="R64" s="7"/>
      <c r="S64" s="199">
        <v>61</v>
      </c>
      <c r="T64" s="200"/>
      <c r="U64" s="200"/>
      <c r="V64" s="200"/>
      <c r="W64" s="200"/>
      <c r="X64" s="200"/>
      <c r="Y64" s="200"/>
      <c r="Z64" s="200"/>
      <c r="AA64" s="200"/>
      <c r="AB64" s="200"/>
      <c r="AC64" s="201">
        <v>157</v>
      </c>
      <c r="AD64" s="201"/>
      <c r="AE64" s="201"/>
      <c r="AF64" s="201"/>
      <c r="AG64" s="201"/>
      <c r="AH64" s="201"/>
      <c r="AI64" s="201"/>
      <c r="AJ64" s="201"/>
      <c r="AK64" s="201"/>
      <c r="AL64" s="201"/>
      <c r="AM64" s="201">
        <v>194589</v>
      </c>
      <c r="AN64" s="201"/>
      <c r="AO64" s="201"/>
      <c r="AP64" s="201"/>
      <c r="AQ64" s="201"/>
      <c r="AR64" s="201"/>
      <c r="AS64" s="201"/>
      <c r="AT64" s="201"/>
      <c r="AU64" s="201"/>
      <c r="AV64" s="201"/>
      <c r="AW64" s="201">
        <v>32639</v>
      </c>
      <c r="AX64" s="201"/>
      <c r="AY64" s="201"/>
      <c r="AZ64" s="201"/>
      <c r="BA64" s="201"/>
      <c r="BB64" s="201"/>
      <c r="BC64" s="201"/>
      <c r="BD64" s="201"/>
      <c r="BE64" s="201"/>
      <c r="BF64" s="201"/>
      <c r="BG64" s="201">
        <v>480</v>
      </c>
      <c r="BH64" s="201"/>
      <c r="BI64" s="201"/>
      <c r="BJ64" s="201"/>
      <c r="BK64" s="201"/>
      <c r="BL64" s="201"/>
      <c r="BM64" s="201"/>
      <c r="BN64" s="201"/>
      <c r="BO64" s="201"/>
      <c r="BP64" s="201"/>
      <c r="BQ64" s="203" t="s">
        <v>114</v>
      </c>
      <c r="BR64" s="177"/>
      <c r="BS64" s="177"/>
    </row>
    <row r="65" spans="3:71" ht="23.25" customHeight="1">
      <c r="C65" s="18"/>
      <c r="E65" s="3" t="s">
        <v>116</v>
      </c>
      <c r="H65" s="197" t="s">
        <v>117</v>
      </c>
      <c r="I65" s="197"/>
      <c r="J65" s="197"/>
      <c r="K65" s="197"/>
      <c r="L65" s="197"/>
      <c r="M65" s="197"/>
      <c r="N65" s="197"/>
      <c r="O65" s="197"/>
      <c r="P65" s="197"/>
      <c r="Q65" s="197"/>
      <c r="R65" s="7"/>
      <c r="S65" s="199">
        <v>11</v>
      </c>
      <c r="T65" s="200"/>
      <c r="U65" s="200"/>
      <c r="V65" s="200"/>
      <c r="W65" s="200"/>
      <c r="X65" s="200"/>
      <c r="Y65" s="200"/>
      <c r="Z65" s="200"/>
      <c r="AA65" s="200"/>
      <c r="AB65" s="200"/>
      <c r="AC65" s="201">
        <v>35</v>
      </c>
      <c r="AD65" s="201"/>
      <c r="AE65" s="201"/>
      <c r="AF65" s="201"/>
      <c r="AG65" s="201"/>
      <c r="AH65" s="201"/>
      <c r="AI65" s="201"/>
      <c r="AJ65" s="201"/>
      <c r="AK65" s="201"/>
      <c r="AL65" s="201"/>
      <c r="AM65" s="201">
        <v>42180</v>
      </c>
      <c r="AN65" s="201"/>
      <c r="AO65" s="201"/>
      <c r="AP65" s="201"/>
      <c r="AQ65" s="201"/>
      <c r="AR65" s="201"/>
      <c r="AS65" s="201"/>
      <c r="AT65" s="201"/>
      <c r="AU65" s="201"/>
      <c r="AV65" s="201"/>
      <c r="AW65" s="201">
        <v>12165</v>
      </c>
      <c r="AX65" s="201"/>
      <c r="AY65" s="201"/>
      <c r="AZ65" s="201"/>
      <c r="BA65" s="201"/>
      <c r="BB65" s="201"/>
      <c r="BC65" s="201"/>
      <c r="BD65" s="201"/>
      <c r="BE65" s="201"/>
      <c r="BF65" s="201"/>
      <c r="BG65" s="201">
        <v>197</v>
      </c>
      <c r="BH65" s="201"/>
      <c r="BI65" s="201"/>
      <c r="BJ65" s="201"/>
      <c r="BK65" s="201"/>
      <c r="BL65" s="201"/>
      <c r="BM65" s="201"/>
      <c r="BN65" s="201"/>
      <c r="BO65" s="201"/>
      <c r="BP65" s="201"/>
      <c r="BQ65" s="203" t="s">
        <v>116</v>
      </c>
      <c r="BR65" s="177"/>
      <c r="BS65" s="177"/>
    </row>
    <row r="66" spans="3:71" ht="23.25" customHeight="1">
      <c r="C66" s="18"/>
      <c r="E66" s="3" t="s">
        <v>118</v>
      </c>
      <c r="H66" s="219" t="s">
        <v>119</v>
      </c>
      <c r="I66" s="219"/>
      <c r="J66" s="219"/>
      <c r="K66" s="219"/>
      <c r="L66" s="219"/>
      <c r="M66" s="219"/>
      <c r="N66" s="219"/>
      <c r="O66" s="219"/>
      <c r="P66" s="219"/>
      <c r="Q66" s="219"/>
      <c r="R66" s="7"/>
      <c r="S66" s="199">
        <v>35</v>
      </c>
      <c r="T66" s="200"/>
      <c r="U66" s="200"/>
      <c r="V66" s="200"/>
      <c r="W66" s="200"/>
      <c r="X66" s="200"/>
      <c r="Y66" s="200"/>
      <c r="Z66" s="200"/>
      <c r="AA66" s="200"/>
      <c r="AB66" s="200"/>
      <c r="AC66" s="201">
        <v>144</v>
      </c>
      <c r="AD66" s="201"/>
      <c r="AE66" s="201"/>
      <c r="AF66" s="201"/>
      <c r="AG66" s="201"/>
      <c r="AH66" s="201"/>
      <c r="AI66" s="201"/>
      <c r="AJ66" s="201"/>
      <c r="AK66" s="201"/>
      <c r="AL66" s="201"/>
      <c r="AM66" s="201">
        <v>152886</v>
      </c>
      <c r="AN66" s="201"/>
      <c r="AO66" s="201"/>
      <c r="AP66" s="201"/>
      <c r="AQ66" s="201"/>
      <c r="AR66" s="201"/>
      <c r="AS66" s="201"/>
      <c r="AT66" s="201"/>
      <c r="AU66" s="201"/>
      <c r="AV66" s="201"/>
      <c r="AW66" s="201">
        <v>19421</v>
      </c>
      <c r="AX66" s="201"/>
      <c r="AY66" s="201"/>
      <c r="AZ66" s="201"/>
      <c r="BA66" s="201"/>
      <c r="BB66" s="201"/>
      <c r="BC66" s="201"/>
      <c r="BD66" s="201"/>
      <c r="BE66" s="201"/>
      <c r="BF66" s="201"/>
      <c r="BG66" s="201">
        <v>4553</v>
      </c>
      <c r="BH66" s="201"/>
      <c r="BI66" s="201"/>
      <c r="BJ66" s="201"/>
      <c r="BK66" s="201"/>
      <c r="BL66" s="201"/>
      <c r="BM66" s="201"/>
      <c r="BN66" s="201"/>
      <c r="BO66" s="201"/>
      <c r="BP66" s="201"/>
      <c r="BQ66" s="203" t="s">
        <v>118</v>
      </c>
      <c r="BR66" s="177"/>
      <c r="BS66" s="177"/>
    </row>
    <row r="67" spans="3:71" ht="23.25" customHeight="1">
      <c r="C67" s="18"/>
      <c r="E67" s="3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7"/>
      <c r="S67" s="199"/>
      <c r="T67" s="200"/>
      <c r="U67" s="200"/>
      <c r="V67" s="200"/>
      <c r="W67" s="200"/>
      <c r="X67" s="200"/>
      <c r="Y67" s="200"/>
      <c r="Z67" s="200"/>
      <c r="AA67" s="200"/>
      <c r="AB67" s="200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3"/>
      <c r="BR67" s="218"/>
      <c r="BS67" s="218"/>
    </row>
    <row r="68" spans="3:71" ht="23.25" customHeight="1">
      <c r="C68" s="55" t="s">
        <v>39</v>
      </c>
      <c r="D68" s="56"/>
      <c r="E68" s="57"/>
      <c r="F68" s="56"/>
      <c r="G68" s="56"/>
      <c r="H68" s="206" t="s">
        <v>120</v>
      </c>
      <c r="I68" s="206"/>
      <c r="J68" s="206"/>
      <c r="K68" s="206"/>
      <c r="L68" s="206"/>
      <c r="M68" s="206"/>
      <c r="N68" s="206"/>
      <c r="O68" s="206"/>
      <c r="P68" s="206"/>
      <c r="Q68" s="206"/>
      <c r="R68" s="58"/>
      <c r="S68" s="207">
        <f>IF((SUM(S70:AB77))=0,"－",(SUM(S70:AB77)))</f>
        <v>520</v>
      </c>
      <c r="T68" s="208"/>
      <c r="U68" s="208"/>
      <c r="V68" s="208"/>
      <c r="W68" s="208"/>
      <c r="X68" s="208"/>
      <c r="Y68" s="208"/>
      <c r="Z68" s="208"/>
      <c r="AA68" s="208"/>
      <c r="AB68" s="208"/>
      <c r="AC68" s="208">
        <f>IF((SUM(AC70:AL77))=0,"－",(SUM(AC70:AL77)))</f>
        <v>3849</v>
      </c>
      <c r="AD68" s="208"/>
      <c r="AE68" s="208"/>
      <c r="AF68" s="208"/>
      <c r="AG68" s="208"/>
      <c r="AH68" s="208"/>
      <c r="AI68" s="208"/>
      <c r="AJ68" s="208"/>
      <c r="AK68" s="208"/>
      <c r="AL68" s="208"/>
      <c r="AM68" s="208">
        <f>IF((SUM(AM70:AV77))=0,"－",(SUM(AM70:AV77)))</f>
        <v>4211200</v>
      </c>
      <c r="AN68" s="208"/>
      <c r="AO68" s="208"/>
      <c r="AP68" s="208"/>
      <c r="AQ68" s="208"/>
      <c r="AR68" s="208"/>
      <c r="AS68" s="208"/>
      <c r="AT68" s="208"/>
      <c r="AU68" s="208"/>
      <c r="AV68" s="208"/>
      <c r="AW68" s="208">
        <f>IF((SUM(AW70:BF77))=0,"…",(SUM(AW70:BF77)))</f>
        <v>158102</v>
      </c>
      <c r="AX68" s="208"/>
      <c r="AY68" s="208"/>
      <c r="AZ68" s="208"/>
      <c r="BA68" s="208"/>
      <c r="BB68" s="208"/>
      <c r="BC68" s="208"/>
      <c r="BD68" s="208"/>
      <c r="BE68" s="208"/>
      <c r="BF68" s="208"/>
      <c r="BG68" s="208">
        <f>IF((SUM(BG70:BP77))=0,"…",(SUM(BG70:BP77)))</f>
        <v>75361</v>
      </c>
      <c r="BH68" s="208"/>
      <c r="BI68" s="208"/>
      <c r="BJ68" s="208"/>
      <c r="BK68" s="208"/>
      <c r="BL68" s="208"/>
      <c r="BM68" s="208"/>
      <c r="BN68" s="208"/>
      <c r="BO68" s="208"/>
      <c r="BP68" s="209"/>
      <c r="BQ68" s="210" t="s">
        <v>39</v>
      </c>
      <c r="BR68" s="211"/>
      <c r="BS68" s="211"/>
    </row>
    <row r="69" spans="3:71" ht="23.25" customHeight="1">
      <c r="C69" s="18"/>
      <c r="E69" s="3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7"/>
      <c r="S69" s="199"/>
      <c r="T69" s="200"/>
      <c r="U69" s="200"/>
      <c r="V69" s="200"/>
      <c r="W69" s="200"/>
      <c r="X69" s="200"/>
      <c r="Y69" s="200"/>
      <c r="Z69" s="200"/>
      <c r="AA69" s="200"/>
      <c r="AB69" s="200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3"/>
      <c r="BR69" s="218"/>
      <c r="BS69" s="218"/>
    </row>
    <row r="70" spans="3:71" ht="23.25" customHeight="1">
      <c r="C70" s="18"/>
      <c r="E70" s="3" t="s">
        <v>121</v>
      </c>
      <c r="H70" s="197" t="s">
        <v>122</v>
      </c>
      <c r="I70" s="197"/>
      <c r="J70" s="197"/>
      <c r="K70" s="197"/>
      <c r="L70" s="197"/>
      <c r="M70" s="197"/>
      <c r="N70" s="197"/>
      <c r="O70" s="197"/>
      <c r="P70" s="197"/>
      <c r="Q70" s="197"/>
      <c r="R70" s="7"/>
      <c r="S70" s="199">
        <v>34</v>
      </c>
      <c r="T70" s="200"/>
      <c r="U70" s="200"/>
      <c r="V70" s="200"/>
      <c r="W70" s="200"/>
      <c r="X70" s="200"/>
      <c r="Y70" s="200"/>
      <c r="Z70" s="200"/>
      <c r="AA70" s="200"/>
      <c r="AB70" s="200"/>
      <c r="AC70" s="201">
        <v>1017</v>
      </c>
      <c r="AD70" s="201"/>
      <c r="AE70" s="201"/>
      <c r="AF70" s="201"/>
      <c r="AG70" s="201"/>
      <c r="AH70" s="201"/>
      <c r="AI70" s="201"/>
      <c r="AJ70" s="201"/>
      <c r="AK70" s="201"/>
      <c r="AL70" s="201"/>
      <c r="AM70" s="201">
        <v>1505248</v>
      </c>
      <c r="AN70" s="201"/>
      <c r="AO70" s="201"/>
      <c r="AP70" s="201"/>
      <c r="AQ70" s="201"/>
      <c r="AR70" s="201"/>
      <c r="AS70" s="201"/>
      <c r="AT70" s="201"/>
      <c r="AU70" s="201"/>
      <c r="AV70" s="201"/>
      <c r="AW70" s="201">
        <v>50339</v>
      </c>
      <c r="AX70" s="201"/>
      <c r="AY70" s="201"/>
      <c r="AZ70" s="201"/>
      <c r="BA70" s="201"/>
      <c r="BB70" s="201"/>
      <c r="BC70" s="201"/>
      <c r="BD70" s="201"/>
      <c r="BE70" s="201"/>
      <c r="BF70" s="201"/>
      <c r="BG70" s="201">
        <v>8722</v>
      </c>
      <c r="BH70" s="201"/>
      <c r="BI70" s="201"/>
      <c r="BJ70" s="201"/>
      <c r="BK70" s="201"/>
      <c r="BL70" s="201"/>
      <c r="BM70" s="201"/>
      <c r="BN70" s="201"/>
      <c r="BO70" s="201"/>
      <c r="BP70" s="201"/>
      <c r="BQ70" s="203" t="s">
        <v>121</v>
      </c>
      <c r="BR70" s="218"/>
      <c r="BS70" s="218"/>
    </row>
    <row r="71" spans="3:71" ht="23.25" customHeight="1">
      <c r="C71" s="18"/>
      <c r="E71" s="3" t="s">
        <v>123</v>
      </c>
      <c r="H71" s="197" t="s">
        <v>124</v>
      </c>
      <c r="I71" s="197"/>
      <c r="J71" s="197"/>
      <c r="K71" s="197"/>
      <c r="L71" s="197"/>
      <c r="M71" s="197"/>
      <c r="N71" s="197"/>
      <c r="O71" s="197"/>
      <c r="P71" s="197"/>
      <c r="Q71" s="197"/>
      <c r="R71" s="7"/>
      <c r="S71" s="199">
        <v>46</v>
      </c>
      <c r="T71" s="200"/>
      <c r="U71" s="200"/>
      <c r="V71" s="200"/>
      <c r="W71" s="200"/>
      <c r="X71" s="200"/>
      <c r="Y71" s="200"/>
      <c r="Z71" s="200"/>
      <c r="AA71" s="200"/>
      <c r="AB71" s="200"/>
      <c r="AC71" s="201">
        <v>154</v>
      </c>
      <c r="AD71" s="201"/>
      <c r="AE71" s="201"/>
      <c r="AF71" s="201"/>
      <c r="AG71" s="201"/>
      <c r="AH71" s="201"/>
      <c r="AI71" s="201"/>
      <c r="AJ71" s="201"/>
      <c r="AK71" s="201"/>
      <c r="AL71" s="201"/>
      <c r="AM71" s="201">
        <v>239746</v>
      </c>
      <c r="AN71" s="201"/>
      <c r="AO71" s="201"/>
      <c r="AP71" s="201"/>
      <c r="AQ71" s="201"/>
      <c r="AR71" s="201"/>
      <c r="AS71" s="201"/>
      <c r="AT71" s="201"/>
      <c r="AU71" s="201"/>
      <c r="AV71" s="201"/>
      <c r="AW71" s="201">
        <v>37039</v>
      </c>
      <c r="AX71" s="201"/>
      <c r="AY71" s="201"/>
      <c r="AZ71" s="201"/>
      <c r="BA71" s="201"/>
      <c r="BB71" s="201"/>
      <c r="BC71" s="201"/>
      <c r="BD71" s="201"/>
      <c r="BE71" s="201"/>
      <c r="BF71" s="201"/>
      <c r="BG71" s="201">
        <v>575</v>
      </c>
      <c r="BH71" s="201"/>
      <c r="BI71" s="201"/>
      <c r="BJ71" s="201"/>
      <c r="BK71" s="201"/>
      <c r="BL71" s="201"/>
      <c r="BM71" s="201"/>
      <c r="BN71" s="201"/>
      <c r="BO71" s="201"/>
      <c r="BP71" s="201"/>
      <c r="BQ71" s="203" t="s">
        <v>123</v>
      </c>
      <c r="BR71" s="218"/>
      <c r="BS71" s="218"/>
    </row>
    <row r="72" spans="3:71" ht="23.25" customHeight="1">
      <c r="C72" s="18"/>
      <c r="E72" s="3" t="s">
        <v>125</v>
      </c>
      <c r="H72" s="197" t="s">
        <v>126</v>
      </c>
      <c r="I72" s="197"/>
      <c r="J72" s="197"/>
      <c r="K72" s="197"/>
      <c r="L72" s="197"/>
      <c r="M72" s="197"/>
      <c r="N72" s="197"/>
      <c r="O72" s="197"/>
      <c r="P72" s="197"/>
      <c r="Q72" s="197"/>
      <c r="R72" s="7"/>
      <c r="S72" s="199">
        <v>19</v>
      </c>
      <c r="T72" s="200"/>
      <c r="U72" s="200"/>
      <c r="V72" s="200"/>
      <c r="W72" s="200"/>
      <c r="X72" s="200"/>
      <c r="Y72" s="200"/>
      <c r="Z72" s="200"/>
      <c r="AA72" s="200"/>
      <c r="AB72" s="200"/>
      <c r="AC72" s="201">
        <v>61</v>
      </c>
      <c r="AD72" s="201"/>
      <c r="AE72" s="201"/>
      <c r="AF72" s="201"/>
      <c r="AG72" s="201"/>
      <c r="AH72" s="201"/>
      <c r="AI72" s="201"/>
      <c r="AJ72" s="201"/>
      <c r="AK72" s="201"/>
      <c r="AL72" s="201"/>
      <c r="AM72" s="201">
        <v>75356</v>
      </c>
      <c r="AN72" s="201"/>
      <c r="AO72" s="201"/>
      <c r="AP72" s="201"/>
      <c r="AQ72" s="201"/>
      <c r="AR72" s="201"/>
      <c r="AS72" s="201"/>
      <c r="AT72" s="201"/>
      <c r="AU72" s="201"/>
      <c r="AV72" s="201"/>
      <c r="AW72" s="201">
        <v>874</v>
      </c>
      <c r="AX72" s="201"/>
      <c r="AY72" s="201"/>
      <c r="AZ72" s="201"/>
      <c r="BA72" s="201"/>
      <c r="BB72" s="201"/>
      <c r="BC72" s="201"/>
      <c r="BD72" s="201"/>
      <c r="BE72" s="201"/>
      <c r="BF72" s="201"/>
      <c r="BG72" s="201">
        <v>602</v>
      </c>
      <c r="BH72" s="201"/>
      <c r="BI72" s="201"/>
      <c r="BJ72" s="201"/>
      <c r="BK72" s="201"/>
      <c r="BL72" s="201"/>
      <c r="BM72" s="201"/>
      <c r="BN72" s="201"/>
      <c r="BO72" s="201"/>
      <c r="BP72" s="201"/>
      <c r="BQ72" s="203" t="s">
        <v>125</v>
      </c>
      <c r="BR72" s="218"/>
      <c r="BS72" s="218"/>
    </row>
    <row r="73" spans="3:71" ht="23.25" customHeight="1">
      <c r="C73" s="18"/>
      <c r="E73" s="3" t="s">
        <v>127</v>
      </c>
      <c r="H73" s="197" t="s">
        <v>128</v>
      </c>
      <c r="I73" s="197"/>
      <c r="J73" s="197"/>
      <c r="K73" s="197"/>
      <c r="L73" s="197"/>
      <c r="M73" s="197"/>
      <c r="N73" s="197"/>
      <c r="O73" s="197"/>
      <c r="P73" s="197"/>
      <c r="Q73" s="197"/>
      <c r="R73" s="7"/>
      <c r="S73" s="199">
        <v>46</v>
      </c>
      <c r="T73" s="200"/>
      <c r="U73" s="200"/>
      <c r="V73" s="200"/>
      <c r="W73" s="200"/>
      <c r="X73" s="200"/>
      <c r="Y73" s="200"/>
      <c r="Z73" s="200"/>
      <c r="AA73" s="200"/>
      <c r="AB73" s="200"/>
      <c r="AC73" s="201">
        <v>159</v>
      </c>
      <c r="AD73" s="201"/>
      <c r="AE73" s="201"/>
      <c r="AF73" s="201"/>
      <c r="AG73" s="201"/>
      <c r="AH73" s="201"/>
      <c r="AI73" s="201"/>
      <c r="AJ73" s="201"/>
      <c r="AK73" s="201"/>
      <c r="AL73" s="201"/>
      <c r="AM73" s="201">
        <v>186711</v>
      </c>
      <c r="AN73" s="201"/>
      <c r="AO73" s="201"/>
      <c r="AP73" s="201"/>
      <c r="AQ73" s="201"/>
      <c r="AR73" s="201"/>
      <c r="AS73" s="201"/>
      <c r="AT73" s="201"/>
      <c r="AU73" s="201"/>
      <c r="AV73" s="201"/>
      <c r="AW73" s="201">
        <v>3650</v>
      </c>
      <c r="AX73" s="201"/>
      <c r="AY73" s="201"/>
      <c r="AZ73" s="201"/>
      <c r="BA73" s="201"/>
      <c r="BB73" s="201"/>
      <c r="BC73" s="201"/>
      <c r="BD73" s="201"/>
      <c r="BE73" s="201"/>
      <c r="BF73" s="201"/>
      <c r="BG73" s="201">
        <v>2001</v>
      </c>
      <c r="BH73" s="201"/>
      <c r="BI73" s="201"/>
      <c r="BJ73" s="201"/>
      <c r="BK73" s="201"/>
      <c r="BL73" s="201"/>
      <c r="BM73" s="201"/>
      <c r="BN73" s="201"/>
      <c r="BO73" s="201"/>
      <c r="BP73" s="201"/>
      <c r="BQ73" s="203" t="s">
        <v>127</v>
      </c>
      <c r="BR73" s="218"/>
      <c r="BS73" s="218"/>
    </row>
    <row r="74" spans="3:71" ht="23.25" customHeight="1">
      <c r="C74" s="18"/>
      <c r="E74" s="3" t="s">
        <v>129</v>
      </c>
      <c r="H74" s="197" t="s">
        <v>130</v>
      </c>
      <c r="I74" s="197"/>
      <c r="J74" s="197"/>
      <c r="K74" s="197"/>
      <c r="L74" s="197"/>
      <c r="M74" s="197"/>
      <c r="N74" s="197"/>
      <c r="O74" s="197"/>
      <c r="P74" s="197"/>
      <c r="Q74" s="197"/>
      <c r="R74" s="7"/>
      <c r="S74" s="199">
        <v>52</v>
      </c>
      <c r="T74" s="200"/>
      <c r="U74" s="200"/>
      <c r="V74" s="200"/>
      <c r="W74" s="200"/>
      <c r="X74" s="200"/>
      <c r="Y74" s="200"/>
      <c r="Z74" s="200"/>
      <c r="AA74" s="200"/>
      <c r="AB74" s="200"/>
      <c r="AC74" s="201">
        <v>156</v>
      </c>
      <c r="AD74" s="201"/>
      <c r="AE74" s="201"/>
      <c r="AF74" s="201"/>
      <c r="AG74" s="201"/>
      <c r="AH74" s="201"/>
      <c r="AI74" s="201"/>
      <c r="AJ74" s="201"/>
      <c r="AK74" s="201"/>
      <c r="AL74" s="201"/>
      <c r="AM74" s="201">
        <v>117598</v>
      </c>
      <c r="AN74" s="201"/>
      <c r="AO74" s="201"/>
      <c r="AP74" s="201"/>
      <c r="AQ74" s="201"/>
      <c r="AR74" s="201"/>
      <c r="AS74" s="201"/>
      <c r="AT74" s="201"/>
      <c r="AU74" s="201"/>
      <c r="AV74" s="201"/>
      <c r="AW74" s="220">
        <v>3264</v>
      </c>
      <c r="AX74" s="220"/>
      <c r="AY74" s="220"/>
      <c r="AZ74" s="220"/>
      <c r="BA74" s="220"/>
      <c r="BB74" s="220"/>
      <c r="BC74" s="220"/>
      <c r="BD74" s="220"/>
      <c r="BE74" s="220"/>
      <c r="BF74" s="220"/>
      <c r="BG74" s="201">
        <v>848</v>
      </c>
      <c r="BH74" s="201"/>
      <c r="BI74" s="201"/>
      <c r="BJ74" s="201"/>
      <c r="BK74" s="201"/>
      <c r="BL74" s="201"/>
      <c r="BM74" s="201"/>
      <c r="BN74" s="201"/>
      <c r="BO74" s="201"/>
      <c r="BP74" s="201"/>
      <c r="BQ74" s="203" t="s">
        <v>129</v>
      </c>
      <c r="BR74" s="218"/>
      <c r="BS74" s="218"/>
    </row>
    <row r="75" spans="3:71" ht="23.25" customHeight="1">
      <c r="C75" s="18"/>
      <c r="E75" s="3" t="s">
        <v>131</v>
      </c>
      <c r="H75" s="197" t="s">
        <v>132</v>
      </c>
      <c r="I75" s="197"/>
      <c r="J75" s="197"/>
      <c r="K75" s="197"/>
      <c r="L75" s="197"/>
      <c r="M75" s="197"/>
      <c r="N75" s="197"/>
      <c r="O75" s="197"/>
      <c r="P75" s="197"/>
      <c r="Q75" s="197"/>
      <c r="R75" s="7"/>
      <c r="S75" s="199">
        <v>82</v>
      </c>
      <c r="T75" s="200"/>
      <c r="U75" s="200"/>
      <c r="V75" s="200"/>
      <c r="W75" s="200"/>
      <c r="X75" s="200"/>
      <c r="Y75" s="200"/>
      <c r="Z75" s="200"/>
      <c r="AA75" s="200"/>
      <c r="AB75" s="200"/>
      <c r="AC75" s="201">
        <v>398</v>
      </c>
      <c r="AD75" s="201"/>
      <c r="AE75" s="201"/>
      <c r="AF75" s="201"/>
      <c r="AG75" s="201"/>
      <c r="AH75" s="201"/>
      <c r="AI75" s="201"/>
      <c r="AJ75" s="201"/>
      <c r="AK75" s="201"/>
      <c r="AL75" s="201"/>
      <c r="AM75" s="201">
        <v>205052</v>
      </c>
      <c r="AN75" s="201"/>
      <c r="AO75" s="201"/>
      <c r="AP75" s="201"/>
      <c r="AQ75" s="201"/>
      <c r="AR75" s="201"/>
      <c r="AS75" s="201"/>
      <c r="AT75" s="201"/>
      <c r="AU75" s="201"/>
      <c r="AV75" s="201"/>
      <c r="AW75" s="201">
        <v>6204</v>
      </c>
      <c r="AX75" s="201"/>
      <c r="AY75" s="201"/>
      <c r="AZ75" s="201"/>
      <c r="BA75" s="201"/>
      <c r="BB75" s="201"/>
      <c r="BC75" s="201"/>
      <c r="BD75" s="201"/>
      <c r="BE75" s="201"/>
      <c r="BF75" s="201"/>
      <c r="BG75" s="201">
        <v>819</v>
      </c>
      <c r="BH75" s="201"/>
      <c r="BI75" s="201"/>
      <c r="BJ75" s="201"/>
      <c r="BK75" s="201"/>
      <c r="BL75" s="201"/>
      <c r="BM75" s="201"/>
      <c r="BN75" s="201"/>
      <c r="BO75" s="201"/>
      <c r="BP75" s="201"/>
      <c r="BQ75" s="203" t="s">
        <v>131</v>
      </c>
      <c r="BR75" s="218"/>
      <c r="BS75" s="218"/>
    </row>
    <row r="76" spans="3:71" ht="23.25" customHeight="1">
      <c r="C76" s="18"/>
      <c r="E76" s="3" t="s">
        <v>133</v>
      </c>
      <c r="H76" s="197" t="s">
        <v>134</v>
      </c>
      <c r="I76" s="197"/>
      <c r="J76" s="197"/>
      <c r="K76" s="197"/>
      <c r="L76" s="197"/>
      <c r="M76" s="197"/>
      <c r="N76" s="197"/>
      <c r="O76" s="197"/>
      <c r="P76" s="197"/>
      <c r="Q76" s="197"/>
      <c r="R76" s="7"/>
      <c r="S76" s="199">
        <v>25</v>
      </c>
      <c r="T76" s="200"/>
      <c r="U76" s="200"/>
      <c r="V76" s="200"/>
      <c r="W76" s="200"/>
      <c r="X76" s="200"/>
      <c r="Y76" s="200"/>
      <c r="Z76" s="200"/>
      <c r="AA76" s="200"/>
      <c r="AB76" s="200"/>
      <c r="AC76" s="201">
        <v>70</v>
      </c>
      <c r="AD76" s="201"/>
      <c r="AE76" s="201"/>
      <c r="AF76" s="201"/>
      <c r="AG76" s="201"/>
      <c r="AH76" s="201"/>
      <c r="AI76" s="201"/>
      <c r="AJ76" s="201"/>
      <c r="AK76" s="201"/>
      <c r="AL76" s="201"/>
      <c r="AM76" s="201">
        <v>39488</v>
      </c>
      <c r="AN76" s="201"/>
      <c r="AO76" s="201"/>
      <c r="AP76" s="201"/>
      <c r="AQ76" s="201"/>
      <c r="AR76" s="201"/>
      <c r="AS76" s="201"/>
      <c r="AT76" s="201"/>
      <c r="AU76" s="201"/>
      <c r="AV76" s="201"/>
      <c r="AW76" s="201">
        <v>2875</v>
      </c>
      <c r="AX76" s="201"/>
      <c r="AY76" s="201"/>
      <c r="AZ76" s="201"/>
      <c r="BA76" s="201"/>
      <c r="BB76" s="201"/>
      <c r="BC76" s="201"/>
      <c r="BD76" s="201"/>
      <c r="BE76" s="201"/>
      <c r="BF76" s="201"/>
      <c r="BG76" s="201">
        <v>342</v>
      </c>
      <c r="BH76" s="201"/>
      <c r="BI76" s="201"/>
      <c r="BJ76" s="201"/>
      <c r="BK76" s="201"/>
      <c r="BL76" s="201"/>
      <c r="BM76" s="201"/>
      <c r="BN76" s="201"/>
      <c r="BO76" s="201"/>
      <c r="BP76" s="201"/>
      <c r="BQ76" s="203" t="s">
        <v>133</v>
      </c>
      <c r="BR76" s="218"/>
      <c r="BS76" s="218"/>
    </row>
    <row r="77" spans="3:71" ht="23.25" customHeight="1">
      <c r="C77" s="18"/>
      <c r="E77" s="3" t="s">
        <v>135</v>
      </c>
      <c r="H77" s="197" t="s">
        <v>136</v>
      </c>
      <c r="I77" s="197"/>
      <c r="J77" s="197"/>
      <c r="K77" s="197"/>
      <c r="L77" s="197"/>
      <c r="M77" s="197"/>
      <c r="N77" s="197"/>
      <c r="O77" s="197"/>
      <c r="P77" s="197"/>
      <c r="Q77" s="197"/>
      <c r="R77" s="7"/>
      <c r="S77" s="199">
        <v>216</v>
      </c>
      <c r="T77" s="200"/>
      <c r="U77" s="200"/>
      <c r="V77" s="200"/>
      <c r="W77" s="200"/>
      <c r="X77" s="200"/>
      <c r="Y77" s="200"/>
      <c r="Z77" s="200"/>
      <c r="AA77" s="200"/>
      <c r="AB77" s="200"/>
      <c r="AC77" s="201">
        <v>1834</v>
      </c>
      <c r="AD77" s="201"/>
      <c r="AE77" s="201"/>
      <c r="AF77" s="201"/>
      <c r="AG77" s="201"/>
      <c r="AH77" s="201"/>
      <c r="AI77" s="201"/>
      <c r="AJ77" s="201"/>
      <c r="AK77" s="201"/>
      <c r="AL77" s="201"/>
      <c r="AM77" s="201">
        <v>1842001</v>
      </c>
      <c r="AN77" s="201"/>
      <c r="AO77" s="201"/>
      <c r="AP77" s="201"/>
      <c r="AQ77" s="201"/>
      <c r="AR77" s="201"/>
      <c r="AS77" s="201"/>
      <c r="AT77" s="201"/>
      <c r="AU77" s="201"/>
      <c r="AV77" s="201"/>
      <c r="AW77" s="201">
        <v>53857</v>
      </c>
      <c r="AX77" s="201"/>
      <c r="AY77" s="201"/>
      <c r="AZ77" s="201"/>
      <c r="BA77" s="201"/>
      <c r="BB77" s="201"/>
      <c r="BC77" s="201"/>
      <c r="BD77" s="201"/>
      <c r="BE77" s="201"/>
      <c r="BF77" s="201"/>
      <c r="BG77" s="201">
        <v>61452</v>
      </c>
      <c r="BH77" s="201"/>
      <c r="BI77" s="201"/>
      <c r="BJ77" s="201"/>
      <c r="BK77" s="201"/>
      <c r="BL77" s="201"/>
      <c r="BM77" s="201"/>
      <c r="BN77" s="201"/>
      <c r="BO77" s="201"/>
      <c r="BP77" s="201"/>
      <c r="BQ77" s="203" t="s">
        <v>135</v>
      </c>
      <c r="BR77" s="218"/>
      <c r="BS77" s="218"/>
    </row>
    <row r="78" spans="3:71" ht="23.25" customHeight="1">
      <c r="C78" s="18"/>
      <c r="E78" s="3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7"/>
      <c r="S78" s="199"/>
      <c r="T78" s="200"/>
      <c r="U78" s="200"/>
      <c r="V78" s="200"/>
      <c r="W78" s="200"/>
      <c r="X78" s="200"/>
      <c r="Y78" s="200"/>
      <c r="Z78" s="200"/>
      <c r="AA78" s="200"/>
      <c r="AB78" s="200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3"/>
      <c r="BR78" s="218"/>
      <c r="BS78" s="218"/>
    </row>
    <row r="79" spans="3:71" ht="23.25" customHeight="1">
      <c r="C79" s="55" t="s">
        <v>40</v>
      </c>
      <c r="D79" s="56"/>
      <c r="E79" s="57"/>
      <c r="F79" s="56"/>
      <c r="G79" s="56"/>
      <c r="H79" s="206" t="s">
        <v>137</v>
      </c>
      <c r="I79" s="206"/>
      <c r="J79" s="206"/>
      <c r="K79" s="206"/>
      <c r="L79" s="206"/>
      <c r="M79" s="206"/>
      <c r="N79" s="206"/>
      <c r="O79" s="206"/>
      <c r="P79" s="206"/>
      <c r="Q79" s="206"/>
      <c r="R79" s="58"/>
      <c r="S79" s="207">
        <f>IF((SUM(S81:AB82))=0,"－",(SUM(S81:AB82)))</f>
        <v>87</v>
      </c>
      <c r="T79" s="208"/>
      <c r="U79" s="208"/>
      <c r="V79" s="208"/>
      <c r="W79" s="208"/>
      <c r="X79" s="208"/>
      <c r="Y79" s="208"/>
      <c r="Z79" s="208"/>
      <c r="AA79" s="208"/>
      <c r="AB79" s="208"/>
      <c r="AC79" s="208">
        <f>IF((SUM(AC81:AL82))=0,"－",(SUM(AC81:AL82)))</f>
        <v>546</v>
      </c>
      <c r="AD79" s="208"/>
      <c r="AE79" s="208"/>
      <c r="AF79" s="208"/>
      <c r="AG79" s="208"/>
      <c r="AH79" s="208"/>
      <c r="AI79" s="208"/>
      <c r="AJ79" s="208"/>
      <c r="AK79" s="208"/>
      <c r="AL79" s="208"/>
      <c r="AM79" s="208">
        <f>IF((SUM(AM81:AV82))=0,"－",(SUM(AM81:AV82)))</f>
        <v>1475078</v>
      </c>
      <c r="AN79" s="208"/>
      <c r="AO79" s="208"/>
      <c r="AP79" s="208"/>
      <c r="AQ79" s="208"/>
      <c r="AR79" s="208"/>
      <c r="AS79" s="208"/>
      <c r="AT79" s="208"/>
      <c r="AU79" s="208"/>
      <c r="AV79" s="208"/>
      <c r="AW79" s="208">
        <f>IF((SUM(AW81:BF82))=0,"－",(SUM(AW81:BF82)))</f>
        <v>136966</v>
      </c>
      <c r="AX79" s="208"/>
      <c r="AY79" s="208"/>
      <c r="AZ79" s="208"/>
      <c r="BA79" s="208"/>
      <c r="BB79" s="208"/>
      <c r="BC79" s="208"/>
      <c r="BD79" s="208"/>
      <c r="BE79" s="208"/>
      <c r="BF79" s="208"/>
      <c r="BG79" s="208">
        <f>IF((SUM(BG81:BP82))=0,"…",(SUM(BG81:BP82)))</f>
        <v>204555</v>
      </c>
      <c r="BH79" s="208"/>
      <c r="BI79" s="208"/>
      <c r="BJ79" s="208"/>
      <c r="BK79" s="208"/>
      <c r="BL79" s="208"/>
      <c r="BM79" s="208"/>
      <c r="BN79" s="208"/>
      <c r="BO79" s="208"/>
      <c r="BP79" s="209"/>
      <c r="BQ79" s="210" t="s">
        <v>40</v>
      </c>
      <c r="BR79" s="211"/>
      <c r="BS79" s="211"/>
    </row>
    <row r="80" spans="3:71" ht="23.25" customHeight="1">
      <c r="C80" s="18"/>
      <c r="E80" s="3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7"/>
      <c r="S80" s="199"/>
      <c r="T80" s="200"/>
      <c r="U80" s="200"/>
      <c r="V80" s="200"/>
      <c r="W80" s="200"/>
      <c r="X80" s="200"/>
      <c r="Y80" s="200"/>
      <c r="Z80" s="200"/>
      <c r="AA80" s="200"/>
      <c r="AB80" s="200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3"/>
      <c r="BR80" s="218"/>
      <c r="BS80" s="218"/>
    </row>
    <row r="81" spans="3:71" ht="23.25" customHeight="1">
      <c r="C81" s="18"/>
      <c r="E81" s="3" t="s">
        <v>138</v>
      </c>
      <c r="H81" s="197" t="s">
        <v>139</v>
      </c>
      <c r="I81" s="197"/>
      <c r="J81" s="197"/>
      <c r="K81" s="197"/>
      <c r="L81" s="197"/>
      <c r="M81" s="197"/>
      <c r="N81" s="197"/>
      <c r="O81" s="197"/>
      <c r="P81" s="197"/>
      <c r="Q81" s="197"/>
      <c r="R81" s="7"/>
      <c r="S81" s="199">
        <v>80</v>
      </c>
      <c r="T81" s="200"/>
      <c r="U81" s="200"/>
      <c r="V81" s="200"/>
      <c r="W81" s="200"/>
      <c r="X81" s="200"/>
      <c r="Y81" s="200"/>
      <c r="Z81" s="200"/>
      <c r="AA81" s="200"/>
      <c r="AB81" s="200"/>
      <c r="AC81" s="201">
        <v>524</v>
      </c>
      <c r="AD81" s="201"/>
      <c r="AE81" s="201"/>
      <c r="AF81" s="201"/>
      <c r="AG81" s="201"/>
      <c r="AH81" s="201"/>
      <c r="AI81" s="201"/>
      <c r="AJ81" s="201"/>
      <c r="AK81" s="201"/>
      <c r="AL81" s="201"/>
      <c r="AM81" s="201">
        <v>1447231</v>
      </c>
      <c r="AN81" s="201"/>
      <c r="AO81" s="201"/>
      <c r="AP81" s="201"/>
      <c r="AQ81" s="201"/>
      <c r="AR81" s="201"/>
      <c r="AS81" s="201"/>
      <c r="AT81" s="201"/>
      <c r="AU81" s="201"/>
      <c r="AV81" s="201"/>
      <c r="AW81" s="201">
        <v>135845</v>
      </c>
      <c r="AX81" s="201"/>
      <c r="AY81" s="201"/>
      <c r="AZ81" s="201"/>
      <c r="BA81" s="201"/>
      <c r="BB81" s="201"/>
      <c r="BC81" s="201"/>
      <c r="BD81" s="201"/>
      <c r="BE81" s="201"/>
      <c r="BF81" s="201"/>
      <c r="BG81" s="201">
        <v>204483</v>
      </c>
      <c r="BH81" s="201"/>
      <c r="BI81" s="201"/>
      <c r="BJ81" s="201"/>
      <c r="BK81" s="201"/>
      <c r="BL81" s="201"/>
      <c r="BM81" s="201"/>
      <c r="BN81" s="201"/>
      <c r="BO81" s="201"/>
      <c r="BP81" s="201"/>
      <c r="BQ81" s="203" t="s">
        <v>138</v>
      </c>
      <c r="BR81" s="218"/>
      <c r="BS81" s="218"/>
    </row>
    <row r="82" spans="3:71" ht="23.25" customHeight="1">
      <c r="C82" s="18"/>
      <c r="E82" s="3" t="s">
        <v>140</v>
      </c>
      <c r="H82" s="197" t="s">
        <v>141</v>
      </c>
      <c r="I82" s="197"/>
      <c r="J82" s="197"/>
      <c r="K82" s="197"/>
      <c r="L82" s="197"/>
      <c r="M82" s="197"/>
      <c r="N82" s="197"/>
      <c r="O82" s="197"/>
      <c r="P82" s="197"/>
      <c r="Q82" s="197"/>
      <c r="R82" s="7"/>
      <c r="S82" s="199">
        <v>7</v>
      </c>
      <c r="T82" s="200"/>
      <c r="U82" s="200"/>
      <c r="V82" s="200"/>
      <c r="W82" s="200"/>
      <c r="X82" s="200"/>
      <c r="Y82" s="200"/>
      <c r="Z82" s="200"/>
      <c r="AA82" s="200"/>
      <c r="AB82" s="200"/>
      <c r="AC82" s="201">
        <v>22</v>
      </c>
      <c r="AD82" s="201"/>
      <c r="AE82" s="201"/>
      <c r="AF82" s="201"/>
      <c r="AG82" s="201"/>
      <c r="AH82" s="201"/>
      <c r="AI82" s="201"/>
      <c r="AJ82" s="201"/>
      <c r="AK82" s="201"/>
      <c r="AL82" s="201"/>
      <c r="AM82" s="201">
        <v>27847</v>
      </c>
      <c r="AN82" s="201"/>
      <c r="AO82" s="201"/>
      <c r="AP82" s="201"/>
      <c r="AQ82" s="201"/>
      <c r="AR82" s="201"/>
      <c r="AS82" s="201"/>
      <c r="AT82" s="201"/>
      <c r="AU82" s="201"/>
      <c r="AV82" s="201"/>
      <c r="AW82" s="201">
        <v>1121</v>
      </c>
      <c r="AX82" s="201"/>
      <c r="AY82" s="201"/>
      <c r="AZ82" s="201"/>
      <c r="BA82" s="201"/>
      <c r="BB82" s="201"/>
      <c r="BC82" s="201"/>
      <c r="BD82" s="201"/>
      <c r="BE82" s="201"/>
      <c r="BF82" s="201"/>
      <c r="BG82" s="201">
        <v>72</v>
      </c>
      <c r="BH82" s="201"/>
      <c r="BI82" s="201"/>
      <c r="BJ82" s="201"/>
      <c r="BK82" s="201"/>
      <c r="BL82" s="201"/>
      <c r="BM82" s="201"/>
      <c r="BN82" s="201"/>
      <c r="BO82" s="201"/>
      <c r="BP82" s="201"/>
      <c r="BQ82" s="203" t="s">
        <v>140</v>
      </c>
      <c r="BR82" s="218"/>
      <c r="BS82" s="218"/>
    </row>
    <row r="83" spans="3:71" ht="23.25" customHeight="1">
      <c r="C83" s="18"/>
      <c r="E83" s="3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7"/>
      <c r="S83" s="199"/>
      <c r="T83" s="200"/>
      <c r="U83" s="200"/>
      <c r="V83" s="200"/>
      <c r="W83" s="200"/>
      <c r="X83" s="200"/>
      <c r="Y83" s="200"/>
      <c r="Z83" s="200"/>
      <c r="AA83" s="200"/>
      <c r="AB83" s="200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3"/>
      <c r="BR83" s="218"/>
      <c r="BS83" s="218"/>
    </row>
    <row r="84" spans="3:71" ht="23.25" customHeight="1">
      <c r="C84" s="55" t="s">
        <v>41</v>
      </c>
      <c r="D84" s="56"/>
      <c r="E84" s="57"/>
      <c r="F84" s="56"/>
      <c r="G84" s="56"/>
      <c r="H84" s="206" t="s">
        <v>142</v>
      </c>
      <c r="I84" s="206"/>
      <c r="J84" s="206"/>
      <c r="K84" s="206"/>
      <c r="L84" s="206"/>
      <c r="M84" s="206"/>
      <c r="N84" s="206"/>
      <c r="O84" s="206"/>
      <c r="P84" s="206"/>
      <c r="Q84" s="206"/>
      <c r="R84" s="58"/>
      <c r="S84" s="207">
        <f>IF((SUM(S86:AB88))=0,"－",(SUM(S86:AB88)))</f>
        <v>119</v>
      </c>
      <c r="T84" s="208"/>
      <c r="U84" s="208"/>
      <c r="V84" s="208"/>
      <c r="W84" s="208"/>
      <c r="X84" s="208"/>
      <c r="Y84" s="208"/>
      <c r="Z84" s="208"/>
      <c r="AA84" s="208"/>
      <c r="AB84" s="208"/>
      <c r="AC84" s="208">
        <f>IF((SUM(AC86:AL88))=0,"－",(SUM(AC86:AL88)))</f>
        <v>661</v>
      </c>
      <c r="AD84" s="208"/>
      <c r="AE84" s="208"/>
      <c r="AF84" s="208"/>
      <c r="AG84" s="208"/>
      <c r="AH84" s="208"/>
      <c r="AI84" s="208"/>
      <c r="AJ84" s="208"/>
      <c r="AK84" s="208"/>
      <c r="AL84" s="208"/>
      <c r="AM84" s="208">
        <f>IF((SUM(AM86:AV88))=0,"－",(SUM(AM86:AV88)))</f>
        <v>1373963</v>
      </c>
      <c r="AN84" s="208"/>
      <c r="AO84" s="208"/>
      <c r="AP84" s="208"/>
      <c r="AQ84" s="208"/>
      <c r="AR84" s="208"/>
      <c r="AS84" s="208"/>
      <c r="AT84" s="208"/>
      <c r="AU84" s="208"/>
      <c r="AV84" s="208"/>
      <c r="AW84" s="208">
        <f>IF((SUM(AW86:BF88))=0,"…",(SUM(AW86:BF88)))</f>
        <v>208587</v>
      </c>
      <c r="AX84" s="208"/>
      <c r="AY84" s="208"/>
      <c r="AZ84" s="208"/>
      <c r="BA84" s="208"/>
      <c r="BB84" s="208"/>
      <c r="BC84" s="208"/>
      <c r="BD84" s="208"/>
      <c r="BE84" s="208"/>
      <c r="BF84" s="208"/>
      <c r="BG84" s="208">
        <f>IF((SUM(BG86:BP88))=0,"…",(SUM(BG86:BP88)))</f>
        <v>23843</v>
      </c>
      <c r="BH84" s="208"/>
      <c r="BI84" s="208"/>
      <c r="BJ84" s="208"/>
      <c r="BK84" s="208"/>
      <c r="BL84" s="208"/>
      <c r="BM84" s="208"/>
      <c r="BN84" s="208"/>
      <c r="BO84" s="208"/>
      <c r="BP84" s="209"/>
      <c r="BQ84" s="210" t="s">
        <v>41</v>
      </c>
      <c r="BR84" s="211"/>
      <c r="BS84" s="211"/>
    </row>
    <row r="85" spans="3:71" ht="23.25" customHeight="1">
      <c r="C85" s="18"/>
      <c r="E85" s="3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7"/>
      <c r="S85" s="199"/>
      <c r="T85" s="200"/>
      <c r="U85" s="200"/>
      <c r="V85" s="200"/>
      <c r="W85" s="200"/>
      <c r="X85" s="200"/>
      <c r="Y85" s="200"/>
      <c r="Z85" s="200"/>
      <c r="AA85" s="200"/>
      <c r="AB85" s="200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3"/>
      <c r="BR85" s="218"/>
      <c r="BS85" s="218"/>
    </row>
    <row r="86" spans="3:71" ht="23.25" customHeight="1">
      <c r="C86" s="18"/>
      <c r="E86" s="3" t="s">
        <v>143</v>
      </c>
      <c r="H86" s="197" t="s">
        <v>144</v>
      </c>
      <c r="I86" s="197"/>
      <c r="J86" s="197"/>
      <c r="K86" s="197"/>
      <c r="L86" s="197"/>
      <c r="M86" s="197"/>
      <c r="N86" s="197"/>
      <c r="O86" s="197"/>
      <c r="P86" s="197"/>
      <c r="Q86" s="197"/>
      <c r="R86" s="7"/>
      <c r="S86" s="199">
        <v>27</v>
      </c>
      <c r="T86" s="200"/>
      <c r="U86" s="200"/>
      <c r="V86" s="200"/>
      <c r="W86" s="200"/>
      <c r="X86" s="200"/>
      <c r="Y86" s="200"/>
      <c r="Z86" s="200"/>
      <c r="AA86" s="200"/>
      <c r="AB86" s="200"/>
      <c r="AC86" s="201">
        <v>187</v>
      </c>
      <c r="AD86" s="201"/>
      <c r="AE86" s="201"/>
      <c r="AF86" s="201"/>
      <c r="AG86" s="201"/>
      <c r="AH86" s="201"/>
      <c r="AI86" s="201"/>
      <c r="AJ86" s="201"/>
      <c r="AK86" s="201"/>
      <c r="AL86" s="201"/>
      <c r="AM86" s="201">
        <v>296525</v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>
        <v>56290</v>
      </c>
      <c r="AX86" s="201"/>
      <c r="AY86" s="201"/>
      <c r="AZ86" s="201"/>
      <c r="BA86" s="201"/>
      <c r="BB86" s="201"/>
      <c r="BC86" s="201"/>
      <c r="BD86" s="201"/>
      <c r="BE86" s="201"/>
      <c r="BF86" s="201"/>
      <c r="BG86" s="201">
        <v>205</v>
      </c>
      <c r="BH86" s="201"/>
      <c r="BI86" s="201"/>
      <c r="BJ86" s="201"/>
      <c r="BK86" s="201"/>
      <c r="BL86" s="201"/>
      <c r="BM86" s="201"/>
      <c r="BN86" s="201"/>
      <c r="BO86" s="201"/>
      <c r="BP86" s="201"/>
      <c r="BQ86" s="203" t="s">
        <v>143</v>
      </c>
      <c r="BR86" s="218"/>
      <c r="BS86" s="218"/>
    </row>
    <row r="87" spans="3:71" ht="23.25" customHeight="1">
      <c r="C87" s="18"/>
      <c r="E87" s="3" t="s">
        <v>145</v>
      </c>
      <c r="H87" s="213" t="s">
        <v>146</v>
      </c>
      <c r="I87" s="213"/>
      <c r="J87" s="213"/>
      <c r="K87" s="213"/>
      <c r="L87" s="213"/>
      <c r="M87" s="213"/>
      <c r="N87" s="213"/>
      <c r="O87" s="213"/>
      <c r="P87" s="213"/>
      <c r="Q87" s="213"/>
      <c r="R87" s="7"/>
      <c r="S87" s="199">
        <v>72</v>
      </c>
      <c r="T87" s="200"/>
      <c r="U87" s="200"/>
      <c r="V87" s="200"/>
      <c r="W87" s="200"/>
      <c r="X87" s="200"/>
      <c r="Y87" s="200"/>
      <c r="Z87" s="200"/>
      <c r="AA87" s="200"/>
      <c r="AB87" s="200"/>
      <c r="AC87" s="201">
        <v>330</v>
      </c>
      <c r="AD87" s="201"/>
      <c r="AE87" s="201"/>
      <c r="AF87" s="201"/>
      <c r="AG87" s="201"/>
      <c r="AH87" s="201"/>
      <c r="AI87" s="201"/>
      <c r="AJ87" s="201"/>
      <c r="AK87" s="201"/>
      <c r="AL87" s="201"/>
      <c r="AM87" s="201">
        <v>853222</v>
      </c>
      <c r="AN87" s="201"/>
      <c r="AO87" s="201"/>
      <c r="AP87" s="201"/>
      <c r="AQ87" s="201"/>
      <c r="AR87" s="201"/>
      <c r="AS87" s="201"/>
      <c r="AT87" s="201"/>
      <c r="AU87" s="201"/>
      <c r="AV87" s="201"/>
      <c r="AW87" s="201">
        <v>117322</v>
      </c>
      <c r="AX87" s="201"/>
      <c r="AY87" s="201"/>
      <c r="AZ87" s="201"/>
      <c r="BA87" s="201"/>
      <c r="BB87" s="201"/>
      <c r="BC87" s="201"/>
      <c r="BD87" s="201"/>
      <c r="BE87" s="201"/>
      <c r="BF87" s="201"/>
      <c r="BG87" s="201">
        <v>23388</v>
      </c>
      <c r="BH87" s="201"/>
      <c r="BI87" s="201"/>
      <c r="BJ87" s="201"/>
      <c r="BK87" s="201"/>
      <c r="BL87" s="201"/>
      <c r="BM87" s="201"/>
      <c r="BN87" s="201"/>
      <c r="BO87" s="201"/>
      <c r="BP87" s="201"/>
      <c r="BQ87" s="203" t="s">
        <v>145</v>
      </c>
      <c r="BR87" s="218"/>
      <c r="BS87" s="218"/>
    </row>
    <row r="88" spans="3:71" ht="23.25" customHeight="1">
      <c r="C88" s="18"/>
      <c r="E88" s="3" t="s">
        <v>147</v>
      </c>
      <c r="H88" s="197" t="s">
        <v>148</v>
      </c>
      <c r="I88" s="197"/>
      <c r="J88" s="197"/>
      <c r="K88" s="197"/>
      <c r="L88" s="197"/>
      <c r="M88" s="197"/>
      <c r="N88" s="197"/>
      <c r="O88" s="197"/>
      <c r="P88" s="197"/>
      <c r="Q88" s="197"/>
      <c r="R88" s="7"/>
      <c r="S88" s="199">
        <v>20</v>
      </c>
      <c r="T88" s="200"/>
      <c r="U88" s="200"/>
      <c r="V88" s="200"/>
      <c r="W88" s="200"/>
      <c r="X88" s="200"/>
      <c r="Y88" s="200"/>
      <c r="Z88" s="200"/>
      <c r="AA88" s="200"/>
      <c r="AB88" s="200"/>
      <c r="AC88" s="201">
        <v>144</v>
      </c>
      <c r="AD88" s="201"/>
      <c r="AE88" s="201"/>
      <c r="AF88" s="201"/>
      <c r="AG88" s="201"/>
      <c r="AH88" s="201"/>
      <c r="AI88" s="201"/>
      <c r="AJ88" s="201"/>
      <c r="AK88" s="201"/>
      <c r="AL88" s="201"/>
      <c r="AM88" s="201">
        <v>224216</v>
      </c>
      <c r="AN88" s="201"/>
      <c r="AO88" s="201"/>
      <c r="AP88" s="201"/>
      <c r="AQ88" s="201"/>
      <c r="AR88" s="201"/>
      <c r="AS88" s="201"/>
      <c r="AT88" s="201"/>
      <c r="AU88" s="201"/>
      <c r="AV88" s="201"/>
      <c r="AW88" s="201">
        <v>34975</v>
      </c>
      <c r="AX88" s="201"/>
      <c r="AY88" s="201"/>
      <c r="AZ88" s="201"/>
      <c r="BA88" s="201"/>
      <c r="BB88" s="201"/>
      <c r="BC88" s="201"/>
      <c r="BD88" s="201"/>
      <c r="BE88" s="201"/>
      <c r="BF88" s="201"/>
      <c r="BG88" s="201">
        <v>250</v>
      </c>
      <c r="BH88" s="201"/>
      <c r="BI88" s="201"/>
      <c r="BJ88" s="201"/>
      <c r="BK88" s="201"/>
      <c r="BL88" s="201"/>
      <c r="BM88" s="201"/>
      <c r="BN88" s="201"/>
      <c r="BO88" s="201"/>
      <c r="BP88" s="201"/>
      <c r="BQ88" s="203" t="s">
        <v>147</v>
      </c>
      <c r="BR88" s="218"/>
      <c r="BS88" s="218"/>
    </row>
    <row r="89" spans="3:71" ht="23.25" customHeight="1">
      <c r="C89" s="18"/>
      <c r="E89" s="3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7"/>
      <c r="S89" s="199"/>
      <c r="T89" s="200"/>
      <c r="U89" s="200"/>
      <c r="V89" s="200"/>
      <c r="W89" s="200"/>
      <c r="X89" s="200"/>
      <c r="Y89" s="200"/>
      <c r="Z89" s="200"/>
      <c r="AA89" s="200"/>
      <c r="AB89" s="200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3"/>
      <c r="BR89" s="218"/>
      <c r="BS89" s="218"/>
    </row>
    <row r="90" spans="3:71" ht="23.25" customHeight="1">
      <c r="C90" s="55" t="s">
        <v>42</v>
      </c>
      <c r="D90" s="56"/>
      <c r="E90" s="57"/>
      <c r="F90" s="56"/>
      <c r="G90" s="56"/>
      <c r="H90" s="206" t="s">
        <v>149</v>
      </c>
      <c r="I90" s="206"/>
      <c r="J90" s="206"/>
      <c r="K90" s="206"/>
      <c r="L90" s="206"/>
      <c r="M90" s="206"/>
      <c r="N90" s="206"/>
      <c r="O90" s="206"/>
      <c r="P90" s="206"/>
      <c r="Q90" s="206"/>
      <c r="R90" s="58"/>
      <c r="S90" s="207">
        <f>IF((SUM(S92:AB99))=0,"－",(SUM(S92:AB99)))</f>
        <v>496</v>
      </c>
      <c r="T90" s="208"/>
      <c r="U90" s="208"/>
      <c r="V90" s="208"/>
      <c r="W90" s="208"/>
      <c r="X90" s="208"/>
      <c r="Y90" s="208"/>
      <c r="Z90" s="208"/>
      <c r="AA90" s="208"/>
      <c r="AB90" s="208"/>
      <c r="AC90" s="208">
        <f>IF((SUM(AC92:AL99))=0,"－",(SUM(AC92:AL99)))</f>
        <v>2631</v>
      </c>
      <c r="AD90" s="208"/>
      <c r="AE90" s="208"/>
      <c r="AF90" s="208"/>
      <c r="AG90" s="208"/>
      <c r="AH90" s="208"/>
      <c r="AI90" s="208"/>
      <c r="AJ90" s="208"/>
      <c r="AK90" s="208"/>
      <c r="AL90" s="208"/>
      <c r="AM90" s="208">
        <f>IF((SUM(AM92:AV99))=0,"－",(SUM(AM92:AV99)))</f>
        <v>3365816</v>
      </c>
      <c r="AN90" s="208"/>
      <c r="AO90" s="208"/>
      <c r="AP90" s="208"/>
      <c r="AQ90" s="208"/>
      <c r="AR90" s="208"/>
      <c r="AS90" s="208"/>
      <c r="AT90" s="208"/>
      <c r="AU90" s="208"/>
      <c r="AV90" s="208"/>
      <c r="AW90" s="208">
        <f>IF((SUM(AW92:BF99))=0,"…",(SUM(AW92:BF99)))</f>
        <v>345830</v>
      </c>
      <c r="AX90" s="208"/>
      <c r="AY90" s="208"/>
      <c r="AZ90" s="208"/>
      <c r="BA90" s="208"/>
      <c r="BB90" s="208"/>
      <c r="BC90" s="208"/>
      <c r="BD90" s="208"/>
      <c r="BE90" s="208"/>
      <c r="BF90" s="208"/>
      <c r="BG90" s="208">
        <f>IF((SUM(BG92:BP99))=0,"…",(SUM(BG92:BP99)))</f>
        <v>73417</v>
      </c>
      <c r="BH90" s="208"/>
      <c r="BI90" s="208"/>
      <c r="BJ90" s="208"/>
      <c r="BK90" s="208"/>
      <c r="BL90" s="208"/>
      <c r="BM90" s="208"/>
      <c r="BN90" s="208"/>
      <c r="BO90" s="208"/>
      <c r="BP90" s="209"/>
      <c r="BQ90" s="210" t="s">
        <v>42</v>
      </c>
      <c r="BR90" s="211"/>
      <c r="BS90" s="211"/>
    </row>
    <row r="91" spans="3:71" ht="23.25" customHeight="1">
      <c r="C91" s="18"/>
      <c r="E91" s="3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7"/>
      <c r="S91" s="199"/>
      <c r="T91" s="200"/>
      <c r="U91" s="200"/>
      <c r="V91" s="200"/>
      <c r="W91" s="200"/>
      <c r="X91" s="200"/>
      <c r="Y91" s="200"/>
      <c r="Z91" s="200"/>
      <c r="AA91" s="200"/>
      <c r="AB91" s="200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21"/>
      <c r="BR91" s="222"/>
      <c r="BS91" s="222"/>
    </row>
    <row r="92" spans="3:71" ht="23.25" customHeight="1">
      <c r="C92" s="18"/>
      <c r="E92" s="3" t="s">
        <v>150</v>
      </c>
      <c r="H92" s="197" t="s">
        <v>151</v>
      </c>
      <c r="I92" s="197"/>
      <c r="J92" s="197"/>
      <c r="K92" s="197"/>
      <c r="L92" s="197"/>
      <c r="M92" s="197"/>
      <c r="N92" s="197"/>
      <c r="O92" s="197"/>
      <c r="P92" s="197"/>
      <c r="Q92" s="197"/>
      <c r="R92" s="7"/>
      <c r="S92" s="199">
        <v>117</v>
      </c>
      <c r="T92" s="200"/>
      <c r="U92" s="200"/>
      <c r="V92" s="200"/>
      <c r="W92" s="200"/>
      <c r="X92" s="200"/>
      <c r="Y92" s="200"/>
      <c r="Z92" s="200"/>
      <c r="AA92" s="200"/>
      <c r="AB92" s="200"/>
      <c r="AC92" s="201">
        <v>570</v>
      </c>
      <c r="AD92" s="201"/>
      <c r="AE92" s="201"/>
      <c r="AF92" s="201"/>
      <c r="AG92" s="201"/>
      <c r="AH92" s="201"/>
      <c r="AI92" s="201"/>
      <c r="AJ92" s="201"/>
      <c r="AK92" s="201"/>
      <c r="AL92" s="201"/>
      <c r="AM92" s="201">
        <v>834259</v>
      </c>
      <c r="AN92" s="201"/>
      <c r="AO92" s="201"/>
      <c r="AP92" s="201"/>
      <c r="AQ92" s="201"/>
      <c r="AR92" s="201"/>
      <c r="AS92" s="201"/>
      <c r="AT92" s="201"/>
      <c r="AU92" s="201"/>
      <c r="AV92" s="201"/>
      <c r="AW92" s="201">
        <v>94345</v>
      </c>
      <c r="AX92" s="201"/>
      <c r="AY92" s="201"/>
      <c r="AZ92" s="201"/>
      <c r="BA92" s="201"/>
      <c r="BB92" s="201"/>
      <c r="BC92" s="201"/>
      <c r="BD92" s="201"/>
      <c r="BE92" s="201"/>
      <c r="BF92" s="201"/>
      <c r="BG92" s="201">
        <v>1886</v>
      </c>
      <c r="BH92" s="201"/>
      <c r="BI92" s="201"/>
      <c r="BJ92" s="201"/>
      <c r="BK92" s="201"/>
      <c r="BL92" s="201"/>
      <c r="BM92" s="201"/>
      <c r="BN92" s="201"/>
      <c r="BO92" s="201"/>
      <c r="BP92" s="201"/>
      <c r="BQ92" s="203" t="s">
        <v>150</v>
      </c>
      <c r="BR92" s="218"/>
      <c r="BS92" s="218"/>
    </row>
    <row r="93" spans="3:71" ht="23.25" customHeight="1">
      <c r="C93" s="18"/>
      <c r="E93" s="3" t="s">
        <v>152</v>
      </c>
      <c r="H93" s="197" t="s">
        <v>153</v>
      </c>
      <c r="I93" s="197"/>
      <c r="J93" s="197"/>
      <c r="K93" s="197"/>
      <c r="L93" s="197"/>
      <c r="M93" s="197"/>
      <c r="N93" s="197"/>
      <c r="O93" s="197"/>
      <c r="P93" s="197"/>
      <c r="Q93" s="197"/>
      <c r="R93" s="7"/>
      <c r="S93" s="199">
        <v>5</v>
      </c>
      <c r="T93" s="200"/>
      <c r="U93" s="200"/>
      <c r="V93" s="200"/>
      <c r="W93" s="200"/>
      <c r="X93" s="200"/>
      <c r="Y93" s="200"/>
      <c r="Z93" s="200"/>
      <c r="AA93" s="200"/>
      <c r="AB93" s="200"/>
      <c r="AC93" s="201">
        <v>28</v>
      </c>
      <c r="AD93" s="201"/>
      <c r="AE93" s="201"/>
      <c r="AF93" s="201"/>
      <c r="AG93" s="201"/>
      <c r="AH93" s="201"/>
      <c r="AI93" s="201"/>
      <c r="AJ93" s="201"/>
      <c r="AK93" s="201"/>
      <c r="AL93" s="201"/>
      <c r="AM93" s="201">
        <v>34290</v>
      </c>
      <c r="AN93" s="201"/>
      <c r="AO93" s="201"/>
      <c r="AP93" s="201"/>
      <c r="AQ93" s="201"/>
      <c r="AR93" s="201"/>
      <c r="AS93" s="201"/>
      <c r="AT93" s="201"/>
      <c r="AU93" s="201"/>
      <c r="AV93" s="201"/>
      <c r="AW93" s="201">
        <v>4165</v>
      </c>
      <c r="AX93" s="201"/>
      <c r="AY93" s="201"/>
      <c r="AZ93" s="201"/>
      <c r="BA93" s="201"/>
      <c r="BB93" s="201"/>
      <c r="BC93" s="201"/>
      <c r="BD93" s="201"/>
      <c r="BE93" s="201"/>
      <c r="BF93" s="201"/>
      <c r="BG93" s="201" t="s">
        <v>20</v>
      </c>
      <c r="BH93" s="201"/>
      <c r="BI93" s="201"/>
      <c r="BJ93" s="201"/>
      <c r="BK93" s="201"/>
      <c r="BL93" s="201"/>
      <c r="BM93" s="201"/>
      <c r="BN93" s="201"/>
      <c r="BO93" s="201"/>
      <c r="BP93" s="201"/>
      <c r="BQ93" s="203" t="s">
        <v>152</v>
      </c>
      <c r="BR93" s="218"/>
      <c r="BS93" s="218"/>
    </row>
    <row r="94" spans="3:71" ht="23.25" customHeight="1">
      <c r="C94" s="18"/>
      <c r="E94" s="3" t="s">
        <v>154</v>
      </c>
      <c r="H94" s="197" t="s">
        <v>155</v>
      </c>
      <c r="I94" s="197"/>
      <c r="J94" s="197"/>
      <c r="K94" s="197"/>
      <c r="L94" s="197"/>
      <c r="M94" s="197"/>
      <c r="N94" s="197"/>
      <c r="O94" s="197"/>
      <c r="P94" s="197"/>
      <c r="Q94" s="197"/>
      <c r="R94" s="7"/>
      <c r="S94" s="199">
        <v>70</v>
      </c>
      <c r="T94" s="200"/>
      <c r="U94" s="200"/>
      <c r="V94" s="200"/>
      <c r="W94" s="200"/>
      <c r="X94" s="200"/>
      <c r="Y94" s="200"/>
      <c r="Z94" s="200"/>
      <c r="AA94" s="200"/>
      <c r="AB94" s="200"/>
      <c r="AC94" s="201">
        <v>354</v>
      </c>
      <c r="AD94" s="201"/>
      <c r="AE94" s="201"/>
      <c r="AF94" s="201"/>
      <c r="AG94" s="201"/>
      <c r="AH94" s="201"/>
      <c r="AI94" s="201"/>
      <c r="AJ94" s="201"/>
      <c r="AK94" s="201"/>
      <c r="AL94" s="201"/>
      <c r="AM94" s="201">
        <v>1112982</v>
      </c>
      <c r="AN94" s="201"/>
      <c r="AO94" s="201"/>
      <c r="AP94" s="201"/>
      <c r="AQ94" s="201"/>
      <c r="AR94" s="201"/>
      <c r="AS94" s="201"/>
      <c r="AT94" s="201"/>
      <c r="AU94" s="201"/>
      <c r="AV94" s="201"/>
      <c r="AW94" s="201">
        <v>32019</v>
      </c>
      <c r="AX94" s="201"/>
      <c r="AY94" s="201"/>
      <c r="AZ94" s="201"/>
      <c r="BA94" s="201"/>
      <c r="BB94" s="201"/>
      <c r="BC94" s="201"/>
      <c r="BD94" s="201"/>
      <c r="BE94" s="201"/>
      <c r="BF94" s="201"/>
      <c r="BG94" s="201">
        <v>21005</v>
      </c>
      <c r="BH94" s="201"/>
      <c r="BI94" s="201"/>
      <c r="BJ94" s="201"/>
      <c r="BK94" s="201"/>
      <c r="BL94" s="201"/>
      <c r="BM94" s="201"/>
      <c r="BN94" s="201"/>
      <c r="BO94" s="201"/>
      <c r="BP94" s="201"/>
      <c r="BQ94" s="203" t="s">
        <v>154</v>
      </c>
      <c r="BR94" s="218"/>
      <c r="BS94" s="218"/>
    </row>
    <row r="95" spans="3:71" ht="23.25" customHeight="1">
      <c r="C95" s="18"/>
      <c r="E95" s="3" t="s">
        <v>156</v>
      </c>
      <c r="H95" s="197" t="s">
        <v>157</v>
      </c>
      <c r="I95" s="197"/>
      <c r="J95" s="197"/>
      <c r="K95" s="197"/>
      <c r="L95" s="197"/>
      <c r="M95" s="197"/>
      <c r="N95" s="197"/>
      <c r="O95" s="197"/>
      <c r="P95" s="197"/>
      <c r="Q95" s="197"/>
      <c r="R95" s="7"/>
      <c r="S95" s="199">
        <v>62</v>
      </c>
      <c r="T95" s="200"/>
      <c r="U95" s="200"/>
      <c r="V95" s="200"/>
      <c r="W95" s="200"/>
      <c r="X95" s="200"/>
      <c r="Y95" s="200"/>
      <c r="Z95" s="200"/>
      <c r="AA95" s="200"/>
      <c r="AB95" s="200"/>
      <c r="AC95" s="201">
        <v>693</v>
      </c>
      <c r="AD95" s="201"/>
      <c r="AE95" s="201"/>
      <c r="AF95" s="201"/>
      <c r="AG95" s="201"/>
      <c r="AH95" s="201"/>
      <c r="AI95" s="201"/>
      <c r="AJ95" s="201"/>
      <c r="AK95" s="201"/>
      <c r="AL95" s="201"/>
      <c r="AM95" s="201">
        <v>334133</v>
      </c>
      <c r="AN95" s="201"/>
      <c r="AO95" s="201"/>
      <c r="AP95" s="201"/>
      <c r="AQ95" s="201"/>
      <c r="AR95" s="201"/>
      <c r="AS95" s="201"/>
      <c r="AT95" s="201"/>
      <c r="AU95" s="201"/>
      <c r="AV95" s="201"/>
      <c r="AW95" s="201">
        <v>51170</v>
      </c>
      <c r="AX95" s="201"/>
      <c r="AY95" s="201"/>
      <c r="AZ95" s="201"/>
      <c r="BA95" s="201"/>
      <c r="BB95" s="201"/>
      <c r="BC95" s="201"/>
      <c r="BD95" s="201"/>
      <c r="BE95" s="201"/>
      <c r="BF95" s="201"/>
      <c r="BG95" s="201">
        <v>7458</v>
      </c>
      <c r="BH95" s="201"/>
      <c r="BI95" s="201"/>
      <c r="BJ95" s="201"/>
      <c r="BK95" s="201"/>
      <c r="BL95" s="201"/>
      <c r="BM95" s="201"/>
      <c r="BN95" s="201"/>
      <c r="BO95" s="201"/>
      <c r="BP95" s="201"/>
      <c r="BQ95" s="203" t="s">
        <v>156</v>
      </c>
      <c r="BR95" s="218"/>
      <c r="BS95" s="218"/>
    </row>
    <row r="96" spans="3:71" ht="23.25" customHeight="1">
      <c r="C96" s="18"/>
      <c r="E96" s="3" t="s">
        <v>158</v>
      </c>
      <c r="H96" s="223" t="s">
        <v>159</v>
      </c>
      <c r="I96" s="223"/>
      <c r="J96" s="223"/>
      <c r="K96" s="223"/>
      <c r="L96" s="223"/>
      <c r="M96" s="223"/>
      <c r="N96" s="223"/>
      <c r="O96" s="223"/>
      <c r="P96" s="223"/>
      <c r="Q96" s="223"/>
      <c r="R96" s="7"/>
      <c r="S96" s="199">
        <v>34</v>
      </c>
      <c r="T96" s="200"/>
      <c r="U96" s="200"/>
      <c r="V96" s="200"/>
      <c r="W96" s="200"/>
      <c r="X96" s="200"/>
      <c r="Y96" s="200"/>
      <c r="Z96" s="200"/>
      <c r="AA96" s="200"/>
      <c r="AB96" s="200"/>
      <c r="AC96" s="201">
        <v>133</v>
      </c>
      <c r="AD96" s="201"/>
      <c r="AE96" s="201"/>
      <c r="AF96" s="201"/>
      <c r="AG96" s="201"/>
      <c r="AH96" s="201"/>
      <c r="AI96" s="201"/>
      <c r="AJ96" s="201"/>
      <c r="AK96" s="201"/>
      <c r="AL96" s="201"/>
      <c r="AM96" s="201">
        <v>229944</v>
      </c>
      <c r="AN96" s="201"/>
      <c r="AO96" s="201"/>
      <c r="AP96" s="201"/>
      <c r="AQ96" s="201"/>
      <c r="AR96" s="201"/>
      <c r="AS96" s="201"/>
      <c r="AT96" s="201"/>
      <c r="AU96" s="201"/>
      <c r="AV96" s="201"/>
      <c r="AW96" s="201">
        <v>32639</v>
      </c>
      <c r="AX96" s="201"/>
      <c r="AY96" s="201"/>
      <c r="AZ96" s="201"/>
      <c r="BA96" s="201"/>
      <c r="BB96" s="201"/>
      <c r="BC96" s="201"/>
      <c r="BD96" s="201"/>
      <c r="BE96" s="201"/>
      <c r="BF96" s="201"/>
      <c r="BG96" s="201">
        <v>643</v>
      </c>
      <c r="BH96" s="201"/>
      <c r="BI96" s="201"/>
      <c r="BJ96" s="201"/>
      <c r="BK96" s="201"/>
      <c r="BL96" s="201"/>
      <c r="BM96" s="201"/>
      <c r="BN96" s="201"/>
      <c r="BO96" s="201"/>
      <c r="BP96" s="201"/>
      <c r="BQ96" s="203" t="s">
        <v>158</v>
      </c>
      <c r="BR96" s="218"/>
      <c r="BS96" s="218"/>
    </row>
    <row r="97" spans="3:71" ht="23.25" customHeight="1">
      <c r="C97" s="18"/>
      <c r="E97" s="3" t="s">
        <v>160</v>
      </c>
      <c r="H97" s="197" t="s">
        <v>161</v>
      </c>
      <c r="I97" s="197"/>
      <c r="J97" s="197"/>
      <c r="K97" s="197"/>
      <c r="L97" s="197"/>
      <c r="M97" s="197"/>
      <c r="N97" s="197"/>
      <c r="O97" s="197"/>
      <c r="P97" s="197"/>
      <c r="Q97" s="197"/>
      <c r="R97" s="7"/>
      <c r="S97" s="199">
        <v>7</v>
      </c>
      <c r="T97" s="200"/>
      <c r="U97" s="200"/>
      <c r="V97" s="200"/>
      <c r="W97" s="200"/>
      <c r="X97" s="200"/>
      <c r="Y97" s="200"/>
      <c r="Z97" s="200"/>
      <c r="AA97" s="200"/>
      <c r="AB97" s="200"/>
      <c r="AC97" s="201">
        <v>24</v>
      </c>
      <c r="AD97" s="201"/>
      <c r="AE97" s="201"/>
      <c r="AF97" s="201"/>
      <c r="AG97" s="201"/>
      <c r="AH97" s="201"/>
      <c r="AI97" s="201"/>
      <c r="AJ97" s="201"/>
      <c r="AK97" s="201"/>
      <c r="AL97" s="201"/>
      <c r="AM97" s="201">
        <v>25323</v>
      </c>
      <c r="AN97" s="201"/>
      <c r="AO97" s="201"/>
      <c r="AP97" s="201"/>
      <c r="AQ97" s="201"/>
      <c r="AR97" s="201"/>
      <c r="AS97" s="201"/>
      <c r="AT97" s="201"/>
      <c r="AU97" s="201"/>
      <c r="AV97" s="201"/>
      <c r="AW97" s="201">
        <v>2491</v>
      </c>
      <c r="AX97" s="201"/>
      <c r="AY97" s="201"/>
      <c r="AZ97" s="201"/>
      <c r="BA97" s="201"/>
      <c r="BB97" s="201"/>
      <c r="BC97" s="201"/>
      <c r="BD97" s="201"/>
      <c r="BE97" s="201"/>
      <c r="BF97" s="201"/>
      <c r="BG97" s="201">
        <v>3500</v>
      </c>
      <c r="BH97" s="201"/>
      <c r="BI97" s="201"/>
      <c r="BJ97" s="201"/>
      <c r="BK97" s="201"/>
      <c r="BL97" s="201"/>
      <c r="BM97" s="201"/>
      <c r="BN97" s="201"/>
      <c r="BO97" s="201"/>
      <c r="BP97" s="201"/>
      <c r="BQ97" s="203" t="s">
        <v>160</v>
      </c>
      <c r="BR97" s="218"/>
      <c r="BS97" s="218"/>
    </row>
    <row r="98" spans="3:71" ht="23.25" customHeight="1">
      <c r="C98" s="18"/>
      <c r="E98" s="3" t="s">
        <v>162</v>
      </c>
      <c r="H98" s="197" t="s">
        <v>163</v>
      </c>
      <c r="I98" s="197"/>
      <c r="J98" s="197"/>
      <c r="K98" s="197"/>
      <c r="L98" s="197"/>
      <c r="M98" s="197"/>
      <c r="N98" s="197"/>
      <c r="O98" s="197"/>
      <c r="P98" s="197"/>
      <c r="Q98" s="197"/>
      <c r="R98" s="7"/>
      <c r="S98" s="199">
        <v>24</v>
      </c>
      <c r="T98" s="200"/>
      <c r="U98" s="200"/>
      <c r="V98" s="200"/>
      <c r="W98" s="200"/>
      <c r="X98" s="200"/>
      <c r="Y98" s="200"/>
      <c r="Z98" s="200"/>
      <c r="AA98" s="200"/>
      <c r="AB98" s="200"/>
      <c r="AC98" s="201">
        <v>70</v>
      </c>
      <c r="AD98" s="201"/>
      <c r="AE98" s="201"/>
      <c r="AF98" s="201"/>
      <c r="AG98" s="201"/>
      <c r="AH98" s="201"/>
      <c r="AI98" s="201"/>
      <c r="AJ98" s="201"/>
      <c r="AK98" s="201"/>
      <c r="AL98" s="201"/>
      <c r="AM98" s="201">
        <v>60972</v>
      </c>
      <c r="AN98" s="201"/>
      <c r="AO98" s="201"/>
      <c r="AP98" s="201"/>
      <c r="AQ98" s="201"/>
      <c r="AR98" s="201"/>
      <c r="AS98" s="201"/>
      <c r="AT98" s="201"/>
      <c r="AU98" s="201"/>
      <c r="AV98" s="201"/>
      <c r="AW98" s="201">
        <v>11385</v>
      </c>
      <c r="AX98" s="201"/>
      <c r="AY98" s="201"/>
      <c r="AZ98" s="201"/>
      <c r="BA98" s="201"/>
      <c r="BB98" s="201"/>
      <c r="BC98" s="201"/>
      <c r="BD98" s="201"/>
      <c r="BE98" s="201"/>
      <c r="BF98" s="201"/>
      <c r="BG98" s="201">
        <v>2000</v>
      </c>
      <c r="BH98" s="201"/>
      <c r="BI98" s="201"/>
      <c r="BJ98" s="201"/>
      <c r="BK98" s="201"/>
      <c r="BL98" s="201"/>
      <c r="BM98" s="201"/>
      <c r="BN98" s="201"/>
      <c r="BO98" s="201"/>
      <c r="BP98" s="201"/>
      <c r="BQ98" s="203" t="s">
        <v>162</v>
      </c>
      <c r="BR98" s="218"/>
      <c r="BS98" s="218"/>
    </row>
    <row r="99" spans="1:71" ht="23.25" customHeight="1" thickBot="1">
      <c r="A99" s="34"/>
      <c r="B99" s="34"/>
      <c r="C99" s="18"/>
      <c r="E99" s="3" t="s">
        <v>164</v>
      </c>
      <c r="H99" s="197" t="s">
        <v>165</v>
      </c>
      <c r="I99" s="197"/>
      <c r="J99" s="197"/>
      <c r="K99" s="197"/>
      <c r="L99" s="197"/>
      <c r="M99" s="197"/>
      <c r="N99" s="197"/>
      <c r="O99" s="197"/>
      <c r="P99" s="197"/>
      <c r="Q99" s="197"/>
      <c r="R99" s="7"/>
      <c r="S99" s="214">
        <v>177</v>
      </c>
      <c r="T99" s="215"/>
      <c r="U99" s="215"/>
      <c r="V99" s="215"/>
      <c r="W99" s="215"/>
      <c r="X99" s="215"/>
      <c r="Y99" s="215"/>
      <c r="Z99" s="215"/>
      <c r="AA99" s="215"/>
      <c r="AB99" s="215"/>
      <c r="AC99" s="201">
        <v>759</v>
      </c>
      <c r="AD99" s="201"/>
      <c r="AE99" s="201"/>
      <c r="AF99" s="201"/>
      <c r="AG99" s="201"/>
      <c r="AH99" s="201"/>
      <c r="AI99" s="201"/>
      <c r="AJ99" s="201"/>
      <c r="AK99" s="201"/>
      <c r="AL99" s="201"/>
      <c r="AM99" s="201">
        <v>733913</v>
      </c>
      <c r="AN99" s="201"/>
      <c r="AO99" s="201"/>
      <c r="AP99" s="201"/>
      <c r="AQ99" s="201"/>
      <c r="AR99" s="201"/>
      <c r="AS99" s="201"/>
      <c r="AT99" s="201"/>
      <c r="AU99" s="201"/>
      <c r="AV99" s="201"/>
      <c r="AW99" s="201">
        <v>117616</v>
      </c>
      <c r="AX99" s="201"/>
      <c r="AY99" s="201"/>
      <c r="AZ99" s="201"/>
      <c r="BA99" s="201"/>
      <c r="BB99" s="201"/>
      <c r="BC99" s="201"/>
      <c r="BD99" s="201"/>
      <c r="BE99" s="201"/>
      <c r="BF99" s="201"/>
      <c r="BG99" s="201">
        <v>36925</v>
      </c>
      <c r="BH99" s="201"/>
      <c r="BI99" s="201"/>
      <c r="BJ99" s="201"/>
      <c r="BK99" s="201"/>
      <c r="BL99" s="201"/>
      <c r="BM99" s="201"/>
      <c r="BN99" s="201"/>
      <c r="BO99" s="201"/>
      <c r="BP99" s="201"/>
      <c r="BQ99" s="203" t="s">
        <v>164</v>
      </c>
      <c r="BR99" s="218"/>
      <c r="BS99" s="218"/>
    </row>
    <row r="100" spans="1:71" ht="21.75" customHeight="1">
      <c r="A100" s="125" t="s">
        <v>267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21"/>
      <c r="V100" s="21"/>
      <c r="W100" s="21"/>
      <c r="X100" s="21"/>
      <c r="Z100" s="12"/>
      <c r="AA100" s="12"/>
      <c r="AB100" s="12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67" t="s">
        <v>264</v>
      </c>
      <c r="BO100" s="216"/>
      <c r="BP100" s="216"/>
      <c r="BQ100" s="216"/>
      <c r="BR100" s="216"/>
      <c r="BS100" s="216"/>
    </row>
    <row r="101" spans="1:71" ht="18" customHeight="1">
      <c r="A101" s="63" t="s">
        <v>187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W101" s="23"/>
      <c r="X101" s="23"/>
      <c r="Z101" s="23"/>
      <c r="AA101" s="23"/>
      <c r="BO101" s="136" t="s">
        <v>103</v>
      </c>
      <c r="BP101" s="217"/>
      <c r="BQ101" s="217"/>
      <c r="BR101" s="217"/>
      <c r="BS101" s="217"/>
    </row>
  </sheetData>
  <sheetProtection/>
  <mergeCells count="619">
    <mergeCell ref="A100:T100"/>
    <mergeCell ref="BN100:BS100"/>
    <mergeCell ref="BO101:BS101"/>
    <mergeCell ref="BQ98:BS98"/>
    <mergeCell ref="H99:Q99"/>
    <mergeCell ref="S99:AB99"/>
    <mergeCell ref="AC99:AL99"/>
    <mergeCell ref="AM99:AV99"/>
    <mergeCell ref="AW99:BF99"/>
    <mergeCell ref="BG99:BP99"/>
    <mergeCell ref="BQ99:BS99"/>
    <mergeCell ref="H98:Q98"/>
    <mergeCell ref="S98:AB98"/>
    <mergeCell ref="AC98:AL98"/>
    <mergeCell ref="AM98:AV98"/>
    <mergeCell ref="AW98:BF98"/>
    <mergeCell ref="BG98:BP98"/>
    <mergeCell ref="AW97:BF97"/>
    <mergeCell ref="BG97:BP97"/>
    <mergeCell ref="BQ97:BS97"/>
    <mergeCell ref="H96:Q96"/>
    <mergeCell ref="S96:AB96"/>
    <mergeCell ref="H97:Q97"/>
    <mergeCell ref="S97:AB97"/>
    <mergeCell ref="AC97:AL97"/>
    <mergeCell ref="AM97:AV97"/>
    <mergeCell ref="AC96:AL96"/>
    <mergeCell ref="AM96:AV96"/>
    <mergeCell ref="AW96:BF96"/>
    <mergeCell ref="BQ96:BS96"/>
    <mergeCell ref="S95:AB95"/>
    <mergeCell ref="AC95:AL95"/>
    <mergeCell ref="AM95:AV95"/>
    <mergeCell ref="AW95:BF95"/>
    <mergeCell ref="BG96:BP96"/>
    <mergeCell ref="BG95:BP95"/>
    <mergeCell ref="BQ95:BS95"/>
    <mergeCell ref="H94:Q94"/>
    <mergeCell ref="S94:AB94"/>
    <mergeCell ref="AC94:AL94"/>
    <mergeCell ref="AM94:AV94"/>
    <mergeCell ref="AW94:BF94"/>
    <mergeCell ref="BG94:BP94"/>
    <mergeCell ref="BQ94:BS94"/>
    <mergeCell ref="H95:Q95"/>
    <mergeCell ref="BQ92:BS92"/>
    <mergeCell ref="H93:Q93"/>
    <mergeCell ref="S93:AB93"/>
    <mergeCell ref="AC93:AL93"/>
    <mergeCell ref="AM93:AV93"/>
    <mergeCell ref="AW93:BF93"/>
    <mergeCell ref="BG93:BP93"/>
    <mergeCell ref="BQ93:BS93"/>
    <mergeCell ref="H92:Q92"/>
    <mergeCell ref="AW91:BF91"/>
    <mergeCell ref="AC92:AL92"/>
    <mergeCell ref="AM92:AV92"/>
    <mergeCell ref="AW92:BF92"/>
    <mergeCell ref="S92:AB92"/>
    <mergeCell ref="S91:AB91"/>
    <mergeCell ref="AC91:AL91"/>
    <mergeCell ref="AM91:AV91"/>
    <mergeCell ref="H91:Q91"/>
    <mergeCell ref="BG92:BP92"/>
    <mergeCell ref="BG91:BP91"/>
    <mergeCell ref="BQ91:BS91"/>
    <mergeCell ref="H90:Q90"/>
    <mergeCell ref="S90:AB90"/>
    <mergeCell ref="AC90:AL90"/>
    <mergeCell ref="AM90:AV90"/>
    <mergeCell ref="AW90:BF90"/>
    <mergeCell ref="BG90:BP90"/>
    <mergeCell ref="BQ90:BS90"/>
    <mergeCell ref="BQ88:BS88"/>
    <mergeCell ref="H89:Q89"/>
    <mergeCell ref="S89:AB89"/>
    <mergeCell ref="AC89:AL89"/>
    <mergeCell ref="AM89:AV89"/>
    <mergeCell ref="AW89:BF89"/>
    <mergeCell ref="BG89:BP89"/>
    <mergeCell ref="BQ89:BS89"/>
    <mergeCell ref="H88:Q88"/>
    <mergeCell ref="BG88:BP88"/>
    <mergeCell ref="AW87:BF87"/>
    <mergeCell ref="AC88:AL88"/>
    <mergeCell ref="AM88:AV88"/>
    <mergeCell ref="AW88:BF88"/>
    <mergeCell ref="S88:AB88"/>
    <mergeCell ref="S87:AB87"/>
    <mergeCell ref="AC87:AL87"/>
    <mergeCell ref="AM87:AV87"/>
    <mergeCell ref="BG87:BP87"/>
    <mergeCell ref="BQ87:BS87"/>
    <mergeCell ref="H86:Q86"/>
    <mergeCell ref="S86:AB86"/>
    <mergeCell ref="AC86:AL86"/>
    <mergeCell ref="AM86:AV86"/>
    <mergeCell ref="AW86:BF86"/>
    <mergeCell ref="BG86:BP86"/>
    <mergeCell ref="BQ86:BS86"/>
    <mergeCell ref="H87:Q87"/>
    <mergeCell ref="BQ84:BS84"/>
    <mergeCell ref="H85:Q85"/>
    <mergeCell ref="S85:AB85"/>
    <mergeCell ref="AC85:AL85"/>
    <mergeCell ref="AM85:AV85"/>
    <mergeCell ref="AW85:BF85"/>
    <mergeCell ref="BG85:BP85"/>
    <mergeCell ref="BQ85:BS85"/>
    <mergeCell ref="H84:Q84"/>
    <mergeCell ref="BG84:BP84"/>
    <mergeCell ref="AW83:BF83"/>
    <mergeCell ref="AC84:AL84"/>
    <mergeCell ref="AM84:AV84"/>
    <mergeCell ref="AW84:BF84"/>
    <mergeCell ref="S84:AB84"/>
    <mergeCell ref="S83:AB83"/>
    <mergeCell ref="AC83:AL83"/>
    <mergeCell ref="AM83:AV83"/>
    <mergeCell ref="BG83:BP83"/>
    <mergeCell ref="BQ83:BS83"/>
    <mergeCell ref="H82:Q82"/>
    <mergeCell ref="S82:AB82"/>
    <mergeCell ref="AC82:AL82"/>
    <mergeCell ref="AM82:AV82"/>
    <mergeCell ref="AW82:BF82"/>
    <mergeCell ref="BG82:BP82"/>
    <mergeCell ref="BQ82:BS82"/>
    <mergeCell ref="H83:Q83"/>
    <mergeCell ref="BQ80:BS80"/>
    <mergeCell ref="H81:Q81"/>
    <mergeCell ref="S81:AB81"/>
    <mergeCell ref="AC81:AL81"/>
    <mergeCell ref="AM81:AV81"/>
    <mergeCell ref="AW81:BF81"/>
    <mergeCell ref="BG81:BP81"/>
    <mergeCell ref="BQ81:BS81"/>
    <mergeCell ref="H80:Q80"/>
    <mergeCell ref="BG80:BP80"/>
    <mergeCell ref="AW79:BF79"/>
    <mergeCell ref="AC80:AL80"/>
    <mergeCell ref="AM80:AV80"/>
    <mergeCell ref="AW80:BF80"/>
    <mergeCell ref="S80:AB80"/>
    <mergeCell ref="S79:AB79"/>
    <mergeCell ref="AC79:AL79"/>
    <mergeCell ref="AM79:AV79"/>
    <mergeCell ref="BG79:BP79"/>
    <mergeCell ref="BQ79:BS79"/>
    <mergeCell ref="H78:Q78"/>
    <mergeCell ref="S78:AB78"/>
    <mergeCell ref="AC78:AL78"/>
    <mergeCell ref="AM78:AV78"/>
    <mergeCell ref="AW78:BF78"/>
    <mergeCell ref="BG78:BP78"/>
    <mergeCell ref="BQ78:BS78"/>
    <mergeCell ref="H79:Q79"/>
    <mergeCell ref="BQ76:BS76"/>
    <mergeCell ref="H77:Q77"/>
    <mergeCell ref="S77:AB77"/>
    <mergeCell ref="AC77:AL77"/>
    <mergeCell ref="AM77:AV77"/>
    <mergeCell ref="AW77:BF77"/>
    <mergeCell ref="BG77:BP77"/>
    <mergeCell ref="BQ77:BS77"/>
    <mergeCell ref="H76:Q76"/>
    <mergeCell ref="BG76:BP76"/>
    <mergeCell ref="AW75:BF75"/>
    <mergeCell ref="AC76:AL76"/>
    <mergeCell ref="AM76:AV76"/>
    <mergeCell ref="AW76:BF76"/>
    <mergeCell ref="S76:AB76"/>
    <mergeCell ref="S75:AB75"/>
    <mergeCell ref="AC75:AL75"/>
    <mergeCell ref="AM75:AV75"/>
    <mergeCell ref="BG75:BP75"/>
    <mergeCell ref="BQ75:BS75"/>
    <mergeCell ref="H74:Q74"/>
    <mergeCell ref="S74:AB74"/>
    <mergeCell ref="AC74:AL74"/>
    <mergeCell ref="AM74:AV74"/>
    <mergeCell ref="AW74:BF74"/>
    <mergeCell ref="BG74:BP74"/>
    <mergeCell ref="BQ74:BS74"/>
    <mergeCell ref="H75:Q75"/>
    <mergeCell ref="BQ72:BS72"/>
    <mergeCell ref="H73:Q73"/>
    <mergeCell ref="S73:AB73"/>
    <mergeCell ref="AC73:AL73"/>
    <mergeCell ref="AM73:AV73"/>
    <mergeCell ref="AW73:BF73"/>
    <mergeCell ref="BG73:BP73"/>
    <mergeCell ref="BQ73:BS73"/>
    <mergeCell ref="H72:Q72"/>
    <mergeCell ref="BG72:BP72"/>
    <mergeCell ref="AW71:BF71"/>
    <mergeCell ref="AC72:AL72"/>
    <mergeCell ref="AM72:AV72"/>
    <mergeCell ref="AW72:BF72"/>
    <mergeCell ref="S72:AB72"/>
    <mergeCell ref="S71:AB71"/>
    <mergeCell ref="AC71:AL71"/>
    <mergeCell ref="AM71:AV71"/>
    <mergeCell ref="BG71:BP71"/>
    <mergeCell ref="BQ71:BS71"/>
    <mergeCell ref="H70:Q70"/>
    <mergeCell ref="S70:AB70"/>
    <mergeCell ref="AC70:AL70"/>
    <mergeCell ref="AM70:AV70"/>
    <mergeCell ref="AW70:BF70"/>
    <mergeCell ref="BG70:BP70"/>
    <mergeCell ref="BQ70:BS70"/>
    <mergeCell ref="H71:Q71"/>
    <mergeCell ref="BQ68:BS68"/>
    <mergeCell ref="H69:Q69"/>
    <mergeCell ref="S69:AB69"/>
    <mergeCell ref="AC69:AL69"/>
    <mergeCell ref="AM69:AV69"/>
    <mergeCell ref="AW69:BF69"/>
    <mergeCell ref="BG69:BP69"/>
    <mergeCell ref="BQ69:BS69"/>
    <mergeCell ref="H68:Q68"/>
    <mergeCell ref="BG68:BP68"/>
    <mergeCell ref="AW67:BF67"/>
    <mergeCell ref="AC68:AL68"/>
    <mergeCell ref="AM68:AV68"/>
    <mergeCell ref="AW68:BF68"/>
    <mergeCell ref="S68:AB68"/>
    <mergeCell ref="S67:AB67"/>
    <mergeCell ref="AC67:AL67"/>
    <mergeCell ref="AM67:AV67"/>
    <mergeCell ref="BG67:BP67"/>
    <mergeCell ref="BQ67:BS67"/>
    <mergeCell ref="H66:Q66"/>
    <mergeCell ref="S66:AB66"/>
    <mergeCell ref="AC66:AL66"/>
    <mergeCell ref="AM66:AV66"/>
    <mergeCell ref="AW66:BF66"/>
    <mergeCell ref="BG66:BP66"/>
    <mergeCell ref="BQ66:BS66"/>
    <mergeCell ref="H67:Q67"/>
    <mergeCell ref="BQ64:BS64"/>
    <mergeCell ref="H65:Q65"/>
    <mergeCell ref="S65:AB65"/>
    <mergeCell ref="AC65:AL65"/>
    <mergeCell ref="AM65:AV65"/>
    <mergeCell ref="AW65:BF65"/>
    <mergeCell ref="BG65:BP65"/>
    <mergeCell ref="BQ65:BS65"/>
    <mergeCell ref="H64:Q64"/>
    <mergeCell ref="BG64:BP64"/>
    <mergeCell ref="AW63:BF63"/>
    <mergeCell ref="AC64:AL64"/>
    <mergeCell ref="AM64:AV64"/>
    <mergeCell ref="AW64:BF64"/>
    <mergeCell ref="S64:AB64"/>
    <mergeCell ref="S63:AB63"/>
    <mergeCell ref="AC63:AL63"/>
    <mergeCell ref="AM63:AV63"/>
    <mergeCell ref="BG63:BP63"/>
    <mergeCell ref="BQ63:BS63"/>
    <mergeCell ref="H62:Q62"/>
    <mergeCell ref="S62:AB62"/>
    <mergeCell ref="AC62:AL62"/>
    <mergeCell ref="AM62:AV62"/>
    <mergeCell ref="AW62:BF62"/>
    <mergeCell ref="BG62:BP62"/>
    <mergeCell ref="BQ62:BS62"/>
    <mergeCell ref="H63:Q63"/>
    <mergeCell ref="BQ60:BS60"/>
    <mergeCell ref="H61:Q61"/>
    <mergeCell ref="S61:AB61"/>
    <mergeCell ref="AC61:AL61"/>
    <mergeCell ref="AM61:AV61"/>
    <mergeCell ref="AW61:BF61"/>
    <mergeCell ref="BG61:BP61"/>
    <mergeCell ref="BQ61:BS61"/>
    <mergeCell ref="H60:Q60"/>
    <mergeCell ref="BG60:BP60"/>
    <mergeCell ref="AW59:BF59"/>
    <mergeCell ref="AC60:AL60"/>
    <mergeCell ref="AM60:AV60"/>
    <mergeCell ref="AW60:BF60"/>
    <mergeCell ref="S60:AB60"/>
    <mergeCell ref="S59:AB59"/>
    <mergeCell ref="AC59:AL59"/>
    <mergeCell ref="AM59:AV59"/>
    <mergeCell ref="BG59:BP59"/>
    <mergeCell ref="BQ59:BS59"/>
    <mergeCell ref="H58:Q58"/>
    <mergeCell ref="S58:AB58"/>
    <mergeCell ref="AC58:AL58"/>
    <mergeCell ref="AM58:AV58"/>
    <mergeCell ref="AW58:BF58"/>
    <mergeCell ref="BG58:BP58"/>
    <mergeCell ref="BQ58:BS58"/>
    <mergeCell ref="H59:Q59"/>
    <mergeCell ref="A54:I54"/>
    <mergeCell ref="BP54:BS54"/>
    <mergeCell ref="A55:F56"/>
    <mergeCell ref="G55:R56"/>
    <mergeCell ref="S55:AB56"/>
    <mergeCell ref="AC55:AL56"/>
    <mergeCell ref="AM55:AV56"/>
    <mergeCell ref="AW55:BF56"/>
    <mergeCell ref="BG55:BP56"/>
    <mergeCell ref="BQ55:BS56"/>
    <mergeCell ref="B52:AL52"/>
    <mergeCell ref="AM52:BS52"/>
    <mergeCell ref="H48:Q48"/>
    <mergeCell ref="S48:AB48"/>
    <mergeCell ref="AC48:AL48"/>
    <mergeCell ref="AM48:AV48"/>
    <mergeCell ref="BQ48:BS48"/>
    <mergeCell ref="A49:T49"/>
    <mergeCell ref="BN49:BS49"/>
    <mergeCell ref="BO50:BS50"/>
    <mergeCell ref="BQ46:BS46"/>
    <mergeCell ref="H47:Q47"/>
    <mergeCell ref="S47:AB47"/>
    <mergeCell ref="AC47:AL47"/>
    <mergeCell ref="AM47:AV47"/>
    <mergeCell ref="AW47:BF47"/>
    <mergeCell ref="BG47:BP47"/>
    <mergeCell ref="BQ47:BS47"/>
    <mergeCell ref="AW46:BF46"/>
    <mergeCell ref="BG46:BP46"/>
    <mergeCell ref="AW48:BF48"/>
    <mergeCell ref="BG48:BP48"/>
    <mergeCell ref="H46:Q46"/>
    <mergeCell ref="S46:AB46"/>
    <mergeCell ref="AC46:AL46"/>
    <mergeCell ref="AM46:AV46"/>
    <mergeCell ref="AW45:BF45"/>
    <mergeCell ref="BG45:BP45"/>
    <mergeCell ref="BQ45:BS45"/>
    <mergeCell ref="B44:M44"/>
    <mergeCell ref="S44:AB44"/>
    <mergeCell ref="H45:Q45"/>
    <mergeCell ref="S45:AB45"/>
    <mergeCell ref="AC45:AL45"/>
    <mergeCell ref="AM45:AV45"/>
    <mergeCell ref="AC44:AL44"/>
    <mergeCell ref="AM44:AV44"/>
    <mergeCell ref="AW44:BF44"/>
    <mergeCell ref="BQ44:BS44"/>
    <mergeCell ref="S43:AB43"/>
    <mergeCell ref="AC43:AL43"/>
    <mergeCell ref="AM43:AV43"/>
    <mergeCell ref="AW43:BF43"/>
    <mergeCell ref="BG44:BP44"/>
    <mergeCell ref="BG43:BP43"/>
    <mergeCell ref="BQ43:BS43"/>
    <mergeCell ref="H42:Q42"/>
    <mergeCell ref="S42:AB42"/>
    <mergeCell ref="AC42:AL42"/>
    <mergeCell ref="AM42:AV42"/>
    <mergeCell ref="AW42:BF42"/>
    <mergeCell ref="BG42:BP42"/>
    <mergeCell ref="BQ42:BS42"/>
    <mergeCell ref="H43:Q43"/>
    <mergeCell ref="BQ40:BS40"/>
    <mergeCell ref="H41:Q41"/>
    <mergeCell ref="S41:AB41"/>
    <mergeCell ref="AC41:AL41"/>
    <mergeCell ref="AM41:AV41"/>
    <mergeCell ref="AW41:BF41"/>
    <mergeCell ref="BG41:BP41"/>
    <mergeCell ref="BQ41:BS41"/>
    <mergeCell ref="H40:Q40"/>
    <mergeCell ref="AW39:BF39"/>
    <mergeCell ref="AC40:AL40"/>
    <mergeCell ref="AM40:AV40"/>
    <mergeCell ref="AW40:BF40"/>
    <mergeCell ref="S40:AB40"/>
    <mergeCell ref="S39:AB39"/>
    <mergeCell ref="AC39:AL39"/>
    <mergeCell ref="AM39:AV39"/>
    <mergeCell ref="H39:Q39"/>
    <mergeCell ref="BG40:BP40"/>
    <mergeCell ref="BG39:BP39"/>
    <mergeCell ref="BQ39:BS39"/>
    <mergeCell ref="H38:Q38"/>
    <mergeCell ref="S38:AB38"/>
    <mergeCell ref="AC38:AL38"/>
    <mergeCell ref="AM38:AV38"/>
    <mergeCell ref="AW38:BF38"/>
    <mergeCell ref="BG38:BP38"/>
    <mergeCell ref="BQ38:BS38"/>
    <mergeCell ref="BQ36:BS36"/>
    <mergeCell ref="H37:Q37"/>
    <mergeCell ref="S37:AB37"/>
    <mergeCell ref="AC37:AL37"/>
    <mergeCell ref="AM37:AV37"/>
    <mergeCell ref="AW37:BF37"/>
    <mergeCell ref="BG37:BP37"/>
    <mergeCell ref="BQ37:BS37"/>
    <mergeCell ref="H36:Q36"/>
    <mergeCell ref="BG36:BP36"/>
    <mergeCell ref="AW35:BF35"/>
    <mergeCell ref="AC36:AL36"/>
    <mergeCell ref="AM36:AV36"/>
    <mergeCell ref="AW36:BF36"/>
    <mergeCell ref="S36:AB36"/>
    <mergeCell ref="S35:AB35"/>
    <mergeCell ref="AC35:AL35"/>
    <mergeCell ref="AM35:AV35"/>
    <mergeCell ref="BG35:BP35"/>
    <mergeCell ref="BQ35:BS35"/>
    <mergeCell ref="H34:Q34"/>
    <mergeCell ref="S34:AB34"/>
    <mergeCell ref="AC34:AL34"/>
    <mergeCell ref="AM34:AV34"/>
    <mergeCell ref="AW34:BF34"/>
    <mergeCell ref="BG34:BP34"/>
    <mergeCell ref="BQ34:BS34"/>
    <mergeCell ref="H35:Q35"/>
    <mergeCell ref="BQ32:BS32"/>
    <mergeCell ref="H33:Q33"/>
    <mergeCell ref="S33:AB33"/>
    <mergeCell ref="AC33:AL33"/>
    <mergeCell ref="AM33:AV33"/>
    <mergeCell ref="AW33:BF33"/>
    <mergeCell ref="BG33:BP33"/>
    <mergeCell ref="BQ33:BS33"/>
    <mergeCell ref="H32:Q32"/>
    <mergeCell ref="BG32:BP32"/>
    <mergeCell ref="AW31:BF31"/>
    <mergeCell ref="AC32:AL32"/>
    <mergeCell ref="AM32:AV32"/>
    <mergeCell ref="AW32:BF32"/>
    <mergeCell ref="S32:AB32"/>
    <mergeCell ref="S31:AB31"/>
    <mergeCell ref="AC31:AL31"/>
    <mergeCell ref="AM31:AV31"/>
    <mergeCell ref="BG31:BP31"/>
    <mergeCell ref="BQ31:BS31"/>
    <mergeCell ref="H30:Q30"/>
    <mergeCell ref="S30:AB30"/>
    <mergeCell ref="AC30:AL30"/>
    <mergeCell ref="AM30:AV30"/>
    <mergeCell ref="AW30:BF30"/>
    <mergeCell ref="BG30:BP30"/>
    <mergeCell ref="BQ30:BS30"/>
    <mergeCell ref="H31:Q31"/>
    <mergeCell ref="BQ28:BS28"/>
    <mergeCell ref="H29:Q29"/>
    <mergeCell ref="S29:AB29"/>
    <mergeCell ref="AC29:AL29"/>
    <mergeCell ref="AM29:AV29"/>
    <mergeCell ref="AW29:BF29"/>
    <mergeCell ref="BG29:BP29"/>
    <mergeCell ref="BQ29:BS29"/>
    <mergeCell ref="H28:Q28"/>
    <mergeCell ref="BG28:BP28"/>
    <mergeCell ref="AW27:BF27"/>
    <mergeCell ref="AC28:AL28"/>
    <mergeCell ref="AM28:AV28"/>
    <mergeCell ref="AW28:BF28"/>
    <mergeCell ref="S28:AB28"/>
    <mergeCell ref="S27:AB27"/>
    <mergeCell ref="AC27:AL27"/>
    <mergeCell ref="AM27:AV27"/>
    <mergeCell ref="BG27:BP27"/>
    <mergeCell ref="BQ27:BS27"/>
    <mergeCell ref="H26:Q26"/>
    <mergeCell ref="S26:AB26"/>
    <mergeCell ref="AC26:AL26"/>
    <mergeCell ref="AM26:AV26"/>
    <mergeCell ref="AW26:BF26"/>
    <mergeCell ref="BG26:BP26"/>
    <mergeCell ref="BQ26:BS26"/>
    <mergeCell ref="H27:Q27"/>
    <mergeCell ref="BQ24:BS24"/>
    <mergeCell ref="H25:Q25"/>
    <mergeCell ref="S25:AB25"/>
    <mergeCell ref="AC25:AL25"/>
    <mergeCell ref="AM25:AV25"/>
    <mergeCell ref="AW25:BF25"/>
    <mergeCell ref="BG25:BP25"/>
    <mergeCell ref="BQ25:BS25"/>
    <mergeCell ref="H24:Q24"/>
    <mergeCell ref="BG24:BP24"/>
    <mergeCell ref="AW23:BF23"/>
    <mergeCell ref="AC24:AL24"/>
    <mergeCell ref="AM24:AV24"/>
    <mergeCell ref="AW24:BF24"/>
    <mergeCell ref="S24:AB24"/>
    <mergeCell ref="S23:AB23"/>
    <mergeCell ref="AC23:AL23"/>
    <mergeCell ref="AM23:AV23"/>
    <mergeCell ref="BG23:BP23"/>
    <mergeCell ref="BQ23:BS23"/>
    <mergeCell ref="H22:Q22"/>
    <mergeCell ref="S22:AB22"/>
    <mergeCell ref="AC22:AL22"/>
    <mergeCell ref="AM22:AV22"/>
    <mergeCell ref="AW22:BF22"/>
    <mergeCell ref="BG22:BP22"/>
    <mergeCell ref="BQ22:BS22"/>
    <mergeCell ref="H23:Q23"/>
    <mergeCell ref="BQ20:BS20"/>
    <mergeCell ref="H21:Q21"/>
    <mergeCell ref="S21:AB21"/>
    <mergeCell ref="AC21:AL21"/>
    <mergeCell ref="AM21:AV21"/>
    <mergeCell ref="AW21:BF21"/>
    <mergeCell ref="BG21:BP21"/>
    <mergeCell ref="BQ21:BS21"/>
    <mergeCell ref="H20:Q20"/>
    <mergeCell ref="BG20:BP20"/>
    <mergeCell ref="AW19:BF19"/>
    <mergeCell ref="AC20:AL20"/>
    <mergeCell ref="AM20:AV20"/>
    <mergeCell ref="AW20:BF20"/>
    <mergeCell ref="S20:AB20"/>
    <mergeCell ref="S19:AB19"/>
    <mergeCell ref="AC19:AL19"/>
    <mergeCell ref="AM19:AV19"/>
    <mergeCell ref="BG19:BP19"/>
    <mergeCell ref="BQ19:BS19"/>
    <mergeCell ref="H18:Q18"/>
    <mergeCell ref="S18:AB18"/>
    <mergeCell ref="AC18:AL18"/>
    <mergeCell ref="AM18:AV18"/>
    <mergeCell ref="AW18:BF18"/>
    <mergeCell ref="BG18:BP18"/>
    <mergeCell ref="BQ18:BS18"/>
    <mergeCell ref="H19:Q19"/>
    <mergeCell ref="BQ16:BS16"/>
    <mergeCell ref="H17:Q17"/>
    <mergeCell ref="S17:AB17"/>
    <mergeCell ref="AC17:AL17"/>
    <mergeCell ref="AM17:AV17"/>
    <mergeCell ref="AW17:BF17"/>
    <mergeCell ref="BG17:BP17"/>
    <mergeCell ref="BQ17:BS17"/>
    <mergeCell ref="H16:Q16"/>
    <mergeCell ref="BG16:BP16"/>
    <mergeCell ref="AW15:BF15"/>
    <mergeCell ref="AC16:AL16"/>
    <mergeCell ref="AM16:AV16"/>
    <mergeCell ref="AW16:BF16"/>
    <mergeCell ref="S16:AB16"/>
    <mergeCell ref="S15:AB15"/>
    <mergeCell ref="AC15:AL15"/>
    <mergeCell ref="AM15:AV15"/>
    <mergeCell ref="BG15:BP15"/>
    <mergeCell ref="BQ15:BS15"/>
    <mergeCell ref="H14:Q14"/>
    <mergeCell ref="S14:AB14"/>
    <mergeCell ref="AC14:AL14"/>
    <mergeCell ref="AM14:AV14"/>
    <mergeCell ref="AW14:BF14"/>
    <mergeCell ref="BG14:BP14"/>
    <mergeCell ref="BQ14:BS14"/>
    <mergeCell ref="H15:Q15"/>
    <mergeCell ref="BQ12:BS12"/>
    <mergeCell ref="H13:Q13"/>
    <mergeCell ref="S13:AB13"/>
    <mergeCell ref="AC13:AL13"/>
    <mergeCell ref="AM13:AV13"/>
    <mergeCell ref="AW13:BF13"/>
    <mergeCell ref="BG13:BP13"/>
    <mergeCell ref="BQ13:BS13"/>
    <mergeCell ref="H12:Q12"/>
    <mergeCell ref="S12:AB12"/>
    <mergeCell ref="S11:AB11"/>
    <mergeCell ref="AC11:AL11"/>
    <mergeCell ref="AM11:AV11"/>
    <mergeCell ref="AW11:BF11"/>
    <mergeCell ref="AC12:AL12"/>
    <mergeCell ref="AM12:AV12"/>
    <mergeCell ref="AW12:BF12"/>
    <mergeCell ref="BG12:BP12"/>
    <mergeCell ref="BG11:BP11"/>
    <mergeCell ref="BQ11:BS11"/>
    <mergeCell ref="H10:Q10"/>
    <mergeCell ref="S10:AB10"/>
    <mergeCell ref="AC10:AL10"/>
    <mergeCell ref="AM10:AV10"/>
    <mergeCell ref="AW10:BF10"/>
    <mergeCell ref="BG10:BP10"/>
    <mergeCell ref="BQ10:BS10"/>
    <mergeCell ref="H11:Q11"/>
    <mergeCell ref="BQ8:BS8"/>
    <mergeCell ref="H9:Q9"/>
    <mergeCell ref="S9:AB9"/>
    <mergeCell ref="AC9:AL9"/>
    <mergeCell ref="AM9:AV9"/>
    <mergeCell ref="AW9:BF9"/>
    <mergeCell ref="BG9:BP9"/>
    <mergeCell ref="BQ9:BS9"/>
    <mergeCell ref="B8:M8"/>
    <mergeCell ref="AM6:AV6"/>
    <mergeCell ref="S8:AB8"/>
    <mergeCell ref="BG4:BP5"/>
    <mergeCell ref="AW6:BF6"/>
    <mergeCell ref="BG6:BP6"/>
    <mergeCell ref="AC8:AL8"/>
    <mergeCell ref="AM8:AV8"/>
    <mergeCell ref="AW8:BF8"/>
    <mergeCell ref="BG8:BP8"/>
    <mergeCell ref="AM4:AV5"/>
    <mergeCell ref="A6:H6"/>
    <mergeCell ref="K6:L6"/>
    <mergeCell ref="O6:Q6"/>
    <mergeCell ref="S6:AB6"/>
    <mergeCell ref="AC4:AL5"/>
    <mergeCell ref="B1:AL1"/>
    <mergeCell ref="AC6:AL6"/>
    <mergeCell ref="AM1:BS1"/>
    <mergeCell ref="A3:I3"/>
    <mergeCell ref="BP3:BS3"/>
    <mergeCell ref="AW4:BF5"/>
    <mergeCell ref="A4:F5"/>
    <mergeCell ref="G4:R5"/>
    <mergeCell ref="S4:AB5"/>
    <mergeCell ref="BQ4:BS5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1" max="255" man="1"/>
  </rowBreaks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80" zoomScaleNormal="80" zoomScalePageLayoutView="0" workbookViewId="0" topLeftCell="A1">
      <selection activeCell="A1" sqref="A1"/>
    </sheetView>
  </sheetViews>
  <sheetFormatPr defaultColWidth="2.625" defaultRowHeight="18.75" customHeight="1"/>
  <cols>
    <col min="1" max="1" width="4.00390625" style="2" bestFit="1" customWidth="1"/>
    <col min="2" max="2" width="17.625" style="2" customWidth="1"/>
    <col min="3" max="6" width="13.75390625" style="2" customWidth="1"/>
    <col min="7" max="8" width="15.00390625" style="2" bestFit="1" customWidth="1"/>
    <col min="9" max="9" width="7.375" style="2" customWidth="1"/>
    <col min="10" max="16" width="3.25390625" style="2" customWidth="1"/>
    <col min="17" max="37" width="2.625" style="2" customWidth="1"/>
    <col min="38" max="38" width="9.75390625" style="2" bestFit="1" customWidth="1"/>
    <col min="39" max="42" width="7.25390625" style="2" customWidth="1"/>
    <col min="43" max="44" width="12.625" style="2" bestFit="1" customWidth="1"/>
    <col min="45" max="16384" width="2.625" style="2" customWidth="1"/>
  </cols>
  <sheetData>
    <row r="1" spans="1:36" s="32" customFormat="1" ht="18.75" customHeight="1">
      <c r="A1" s="226" t="s">
        <v>196</v>
      </c>
      <c r="B1" s="226"/>
      <c r="C1" s="226"/>
      <c r="D1" s="226"/>
      <c r="E1" s="226"/>
      <c r="F1" s="226"/>
      <c r="G1" s="226"/>
      <c r="H1" s="226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2:36" ht="15" customHeight="1">
      <c r="B2" s="66" t="s">
        <v>259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8" ht="18.75" customHeight="1" thickBot="1">
      <c r="A3" s="169" t="s">
        <v>269</v>
      </c>
      <c r="B3" s="169"/>
      <c r="C3" s="169"/>
      <c r="D3" s="169"/>
      <c r="E3" s="34"/>
      <c r="F3" s="34"/>
      <c r="G3" s="34"/>
      <c r="H3" s="70" t="s">
        <v>200</v>
      </c>
    </row>
    <row r="4" spans="1:8" ht="18.75" customHeight="1">
      <c r="A4" s="227" t="s">
        <v>245</v>
      </c>
      <c r="B4" s="228"/>
      <c r="C4" s="175" t="s">
        <v>261</v>
      </c>
      <c r="D4" s="175"/>
      <c r="E4" s="175" t="s">
        <v>262</v>
      </c>
      <c r="F4" s="175"/>
      <c r="G4" s="175" t="s">
        <v>263</v>
      </c>
      <c r="H4" s="154"/>
    </row>
    <row r="5" spans="1:8" ht="18.75" customHeight="1">
      <c r="A5" s="133"/>
      <c r="B5" s="134"/>
      <c r="C5" s="93" t="s">
        <v>172</v>
      </c>
      <c r="D5" s="93" t="s">
        <v>223</v>
      </c>
      <c r="E5" s="93" t="s">
        <v>172</v>
      </c>
      <c r="F5" s="93" t="s">
        <v>223</v>
      </c>
      <c r="G5" s="93" t="s">
        <v>172</v>
      </c>
      <c r="H5" s="94" t="s">
        <v>223</v>
      </c>
    </row>
    <row r="6" spans="1:8" s="19" customFormat="1" ht="18.75" customHeight="1">
      <c r="A6" s="229" t="s">
        <v>257</v>
      </c>
      <c r="B6" s="230"/>
      <c r="C6" s="78">
        <v>17981</v>
      </c>
      <c r="D6" s="79">
        <v>16218</v>
      </c>
      <c r="E6" s="83">
        <v>112647</v>
      </c>
      <c r="F6" s="83">
        <v>108406</v>
      </c>
      <c r="G6" s="79">
        <v>258571609</v>
      </c>
      <c r="H6" s="79">
        <v>255702668</v>
      </c>
    </row>
    <row r="7" spans="1:8" ht="13.5" customHeight="1">
      <c r="A7" s="12"/>
      <c r="B7" s="84"/>
      <c r="C7" s="76"/>
      <c r="D7" s="77"/>
      <c r="E7" s="77"/>
      <c r="F7" s="77"/>
      <c r="G7" s="77"/>
      <c r="H7" s="77"/>
    </row>
    <row r="8" spans="1:8" ht="18.75" customHeight="1">
      <c r="A8" s="224" t="s">
        <v>258</v>
      </c>
      <c r="B8" s="225"/>
      <c r="C8" s="76">
        <v>17123</v>
      </c>
      <c r="D8" s="77">
        <v>15437</v>
      </c>
      <c r="E8" s="77">
        <v>108301</v>
      </c>
      <c r="F8" s="77">
        <v>104123</v>
      </c>
      <c r="G8" s="77">
        <v>252220575</v>
      </c>
      <c r="H8" s="77">
        <v>249386181</v>
      </c>
    </row>
    <row r="9" spans="1:8" ht="12.75" customHeight="1">
      <c r="A9" s="12"/>
      <c r="B9" s="84"/>
      <c r="C9" s="76"/>
      <c r="D9" s="77"/>
      <c r="E9" s="77"/>
      <c r="F9" s="77"/>
      <c r="G9" s="77"/>
      <c r="H9" s="77"/>
    </row>
    <row r="10" spans="1:8" ht="20.25" customHeight="1">
      <c r="A10" s="224" t="s">
        <v>260</v>
      </c>
      <c r="B10" s="225"/>
      <c r="C10" s="76">
        <v>858</v>
      </c>
      <c r="D10" s="77">
        <v>781</v>
      </c>
      <c r="E10" s="77">
        <v>4346</v>
      </c>
      <c r="F10" s="77">
        <v>4283</v>
      </c>
      <c r="G10" s="77">
        <v>6351034</v>
      </c>
      <c r="H10" s="77">
        <v>6316487</v>
      </c>
    </row>
    <row r="11" spans="1:8" s="19" customFormat="1" ht="20.25" customHeight="1">
      <c r="A11" s="85"/>
      <c r="B11" s="84"/>
      <c r="C11" s="76"/>
      <c r="D11" s="77"/>
      <c r="E11" s="77"/>
      <c r="F11" s="77"/>
      <c r="G11" s="77"/>
      <c r="H11" s="77"/>
    </row>
    <row r="12" spans="1:8" ht="20.25" customHeight="1">
      <c r="A12" s="13" t="s">
        <v>29</v>
      </c>
      <c r="B12" s="90" t="s">
        <v>227</v>
      </c>
      <c r="C12" s="76">
        <v>5867</v>
      </c>
      <c r="D12" s="77">
        <v>5373</v>
      </c>
      <c r="E12" s="77">
        <v>49811</v>
      </c>
      <c r="F12" s="77">
        <v>48687</v>
      </c>
      <c r="G12" s="77">
        <v>148561851</v>
      </c>
      <c r="H12" s="77">
        <v>152474584</v>
      </c>
    </row>
    <row r="13" spans="1:8" ht="20.25" customHeight="1">
      <c r="A13" s="88" t="s">
        <v>32</v>
      </c>
      <c r="B13" s="91" t="s">
        <v>228</v>
      </c>
      <c r="C13" s="80">
        <v>1932</v>
      </c>
      <c r="D13" s="81">
        <v>1683</v>
      </c>
      <c r="E13" s="81">
        <v>11307</v>
      </c>
      <c r="F13" s="81">
        <v>11333</v>
      </c>
      <c r="G13" s="81">
        <v>22618467</v>
      </c>
      <c r="H13" s="81">
        <v>19986953</v>
      </c>
    </row>
    <row r="14" spans="1:8" ht="20.25" customHeight="1">
      <c r="A14" s="13" t="s">
        <v>16</v>
      </c>
      <c r="B14" s="90" t="s">
        <v>229</v>
      </c>
      <c r="C14" s="76">
        <v>1529</v>
      </c>
      <c r="D14" s="77">
        <v>1324</v>
      </c>
      <c r="E14" s="77">
        <v>8793</v>
      </c>
      <c r="F14" s="77">
        <v>8049</v>
      </c>
      <c r="G14" s="77">
        <v>17483199</v>
      </c>
      <c r="H14" s="77">
        <v>17655300</v>
      </c>
    </row>
    <row r="15" spans="1:8" ht="20.25" customHeight="1">
      <c r="A15" s="13" t="s">
        <v>30</v>
      </c>
      <c r="B15" s="90" t="s">
        <v>230</v>
      </c>
      <c r="C15" s="76">
        <v>1437</v>
      </c>
      <c r="D15" s="77">
        <v>1343</v>
      </c>
      <c r="E15" s="77">
        <v>7121</v>
      </c>
      <c r="F15" s="77">
        <v>6786</v>
      </c>
      <c r="G15" s="77">
        <v>12243028</v>
      </c>
      <c r="H15" s="77">
        <v>11539384</v>
      </c>
    </row>
    <row r="16" spans="1:8" ht="20.25" customHeight="1">
      <c r="A16" s="13" t="s">
        <v>31</v>
      </c>
      <c r="B16" s="90" t="s">
        <v>231</v>
      </c>
      <c r="C16" s="76">
        <v>1364</v>
      </c>
      <c r="D16" s="77">
        <v>1237</v>
      </c>
      <c r="E16" s="77">
        <v>7120</v>
      </c>
      <c r="F16" s="77">
        <v>6583</v>
      </c>
      <c r="G16" s="77">
        <v>13329970</v>
      </c>
      <c r="H16" s="77">
        <v>11728045</v>
      </c>
    </row>
    <row r="17" spans="1:8" ht="20.25" customHeight="1">
      <c r="A17" s="13" t="s">
        <v>17</v>
      </c>
      <c r="B17" s="90" t="s">
        <v>232</v>
      </c>
      <c r="C17" s="76">
        <v>614</v>
      </c>
      <c r="D17" s="77">
        <v>538</v>
      </c>
      <c r="E17" s="77">
        <v>3511</v>
      </c>
      <c r="F17" s="77">
        <v>3022</v>
      </c>
      <c r="G17" s="77">
        <v>5107105</v>
      </c>
      <c r="H17" s="77">
        <v>5124898</v>
      </c>
    </row>
    <row r="18" spans="1:8" ht="20.25" customHeight="1">
      <c r="A18" s="13" t="s">
        <v>246</v>
      </c>
      <c r="B18" s="90" t="s">
        <v>233</v>
      </c>
      <c r="C18" s="76">
        <v>356</v>
      </c>
      <c r="D18" s="77">
        <v>313</v>
      </c>
      <c r="E18" s="77">
        <v>1390</v>
      </c>
      <c r="F18" s="77">
        <v>1401</v>
      </c>
      <c r="G18" s="77">
        <v>2344041</v>
      </c>
      <c r="H18" s="77">
        <v>2028573</v>
      </c>
    </row>
    <row r="19" spans="1:8" ht="20.25" customHeight="1">
      <c r="A19" s="13" t="s">
        <v>226</v>
      </c>
      <c r="B19" s="90" t="s">
        <v>234</v>
      </c>
      <c r="C19" s="76">
        <v>517</v>
      </c>
      <c r="D19" s="77">
        <v>472</v>
      </c>
      <c r="E19" s="77">
        <v>2258</v>
      </c>
      <c r="F19" s="77">
        <v>2020</v>
      </c>
      <c r="G19" s="77">
        <v>3673297</v>
      </c>
      <c r="H19" s="77">
        <v>3398274</v>
      </c>
    </row>
    <row r="20" spans="1:8" ht="20.25" customHeight="1">
      <c r="A20" s="13" t="s">
        <v>247</v>
      </c>
      <c r="B20" s="90" t="s">
        <v>235</v>
      </c>
      <c r="C20" s="76">
        <v>448</v>
      </c>
      <c r="D20" s="77">
        <v>403</v>
      </c>
      <c r="E20" s="77">
        <v>2145</v>
      </c>
      <c r="F20" s="77">
        <v>2223</v>
      </c>
      <c r="G20" s="77">
        <v>3348031</v>
      </c>
      <c r="H20" s="77">
        <v>2926670</v>
      </c>
    </row>
    <row r="21" spans="1:8" ht="18.75" customHeight="1">
      <c r="A21" s="13" t="s">
        <v>248</v>
      </c>
      <c r="B21" s="90" t="s">
        <v>236</v>
      </c>
      <c r="C21" s="76">
        <v>459</v>
      </c>
      <c r="D21" s="77">
        <v>428</v>
      </c>
      <c r="E21" s="77">
        <v>2226</v>
      </c>
      <c r="F21" s="77">
        <v>2242</v>
      </c>
      <c r="G21" s="77">
        <v>4069722</v>
      </c>
      <c r="H21" s="77">
        <v>3917721</v>
      </c>
    </row>
    <row r="22" spans="1:8" ht="18.75" customHeight="1">
      <c r="A22" s="13" t="s">
        <v>249</v>
      </c>
      <c r="B22" s="90" t="s">
        <v>237</v>
      </c>
      <c r="C22" s="76">
        <v>942</v>
      </c>
      <c r="D22" s="77">
        <v>834</v>
      </c>
      <c r="E22" s="77">
        <v>4595</v>
      </c>
      <c r="F22" s="77">
        <v>4299</v>
      </c>
      <c r="G22" s="77">
        <v>7766515</v>
      </c>
      <c r="H22" s="77">
        <v>7328976</v>
      </c>
    </row>
    <row r="23" spans="1:8" ht="18.75" customHeight="1">
      <c r="A23" s="13" t="s">
        <v>250</v>
      </c>
      <c r="B23" s="90" t="s">
        <v>238</v>
      </c>
      <c r="C23" s="76">
        <v>643</v>
      </c>
      <c r="D23" s="77">
        <v>585</v>
      </c>
      <c r="E23" s="77">
        <v>2848</v>
      </c>
      <c r="F23" s="77">
        <v>2956</v>
      </c>
      <c r="G23" s="77">
        <v>4473807</v>
      </c>
      <c r="H23" s="77">
        <v>4388026</v>
      </c>
    </row>
    <row r="24" spans="1:8" ht="18.75" customHeight="1">
      <c r="A24" s="13" t="s">
        <v>251</v>
      </c>
      <c r="B24" s="90" t="s">
        <v>239</v>
      </c>
      <c r="C24" s="76">
        <v>469</v>
      </c>
      <c r="D24" s="77">
        <v>434</v>
      </c>
      <c r="E24" s="77">
        <v>2807</v>
      </c>
      <c r="F24" s="77">
        <v>2551</v>
      </c>
      <c r="G24" s="77">
        <v>4213783</v>
      </c>
      <c r="H24" s="77">
        <v>4184813</v>
      </c>
    </row>
    <row r="25" spans="1:8" ht="18.75" customHeight="1">
      <c r="A25" s="13" t="s">
        <v>52</v>
      </c>
      <c r="B25" s="90" t="s">
        <v>240</v>
      </c>
      <c r="C25" s="76">
        <v>546</v>
      </c>
      <c r="D25" s="77">
        <v>470</v>
      </c>
      <c r="E25" s="77">
        <v>2369</v>
      </c>
      <c r="F25" s="77">
        <v>1971</v>
      </c>
      <c r="G25" s="77">
        <v>2987759</v>
      </c>
      <c r="H25" s="77">
        <v>2703964</v>
      </c>
    </row>
    <row r="26" spans="1:8" ht="18.75" customHeight="1">
      <c r="A26" s="13"/>
      <c r="B26" s="90"/>
      <c r="C26" s="76"/>
      <c r="D26" s="77"/>
      <c r="E26" s="77"/>
      <c r="F26" s="77"/>
      <c r="G26" s="77"/>
      <c r="H26" s="77"/>
    </row>
    <row r="27" spans="1:8" ht="18.75" customHeight="1">
      <c r="A27" s="13" t="s">
        <v>252</v>
      </c>
      <c r="B27" s="90" t="s">
        <v>241</v>
      </c>
      <c r="C27" s="76">
        <v>60</v>
      </c>
      <c r="D27" s="77">
        <v>64</v>
      </c>
      <c r="E27" s="77">
        <v>195</v>
      </c>
      <c r="F27" s="77">
        <v>183</v>
      </c>
      <c r="G27" s="77">
        <v>181025</v>
      </c>
      <c r="H27" s="77">
        <v>158374</v>
      </c>
    </row>
    <row r="28" spans="1:8" ht="18.75" customHeight="1">
      <c r="A28" s="13" t="s">
        <v>253</v>
      </c>
      <c r="B28" s="90" t="s">
        <v>242</v>
      </c>
      <c r="C28" s="76">
        <v>302</v>
      </c>
      <c r="D28" s="77">
        <v>286</v>
      </c>
      <c r="E28" s="77">
        <v>1859</v>
      </c>
      <c r="F28" s="77">
        <v>1885</v>
      </c>
      <c r="G28" s="77">
        <v>3006802</v>
      </c>
      <c r="H28" s="77">
        <v>3089070</v>
      </c>
    </row>
    <row r="29" spans="1:8" ht="18.75" customHeight="1">
      <c r="A29" s="13" t="s">
        <v>254</v>
      </c>
      <c r="B29" s="90" t="s">
        <v>243</v>
      </c>
      <c r="C29" s="76">
        <v>173</v>
      </c>
      <c r="D29" s="77">
        <v>148</v>
      </c>
      <c r="E29" s="77">
        <v>743</v>
      </c>
      <c r="F29" s="77">
        <v>592</v>
      </c>
      <c r="G29" s="77">
        <v>701548</v>
      </c>
      <c r="H29" s="77">
        <v>683954</v>
      </c>
    </row>
    <row r="30" spans="1:8" ht="18.75" customHeight="1" thickBot="1">
      <c r="A30" s="65" t="s">
        <v>225</v>
      </c>
      <c r="B30" s="92" t="s">
        <v>244</v>
      </c>
      <c r="C30" s="86">
        <v>323</v>
      </c>
      <c r="D30" s="87">
        <v>283</v>
      </c>
      <c r="E30" s="87">
        <v>1549</v>
      </c>
      <c r="F30" s="87">
        <v>1623</v>
      </c>
      <c r="G30" s="87">
        <v>2461659</v>
      </c>
      <c r="H30" s="87">
        <v>2385089</v>
      </c>
    </row>
    <row r="31" spans="1:8" ht="18.75" customHeight="1">
      <c r="A31" s="5" t="s">
        <v>256</v>
      </c>
      <c r="H31" s="89" t="s">
        <v>255</v>
      </c>
    </row>
    <row r="32" ht="18.75" customHeight="1">
      <c r="H32" s="89" t="s">
        <v>221</v>
      </c>
    </row>
  </sheetData>
  <sheetProtection/>
  <mergeCells count="9"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2010-03-25T01:27:37Z</cp:lastPrinted>
  <dcterms:created xsi:type="dcterms:W3CDTF">2001-01-26T07:05:49Z</dcterms:created>
  <dcterms:modified xsi:type="dcterms:W3CDTF">2010-03-25T08:21:23Z</dcterms:modified>
  <cp:category/>
  <cp:version/>
  <cp:contentType/>
  <cp:contentStatus/>
</cp:coreProperties>
</file>