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86" windowWidth="15390" windowHeight="9165" tabRatio="837" activeTab="0"/>
  </bookViews>
  <sheets>
    <sheet name="見出し" sheetId="1" r:id="rId1"/>
    <sheet name="57" sheetId="2" r:id="rId2"/>
    <sheet name="58" sheetId="3" r:id="rId3"/>
    <sheet name="59～60" sheetId="4" r:id="rId4"/>
    <sheet name="61～62" sheetId="5" r:id="rId5"/>
    <sheet name="63" sheetId="6" r:id="rId6"/>
    <sheet name="64" sheetId="7" r:id="rId7"/>
    <sheet name="65" sheetId="8" r:id="rId8"/>
    <sheet name="66" sheetId="9" r:id="rId9"/>
    <sheet name="67" sheetId="10" r:id="rId10"/>
    <sheet name="68" sheetId="11" r:id="rId11"/>
    <sheet name="69.70" sheetId="12" r:id="rId12"/>
  </sheets>
  <definedNames>
    <definedName name="_xlnm.Print_Area" localSheetId="9">'67'!$A$1:$U$47</definedName>
    <definedName name="_xlnm.Print_Area" localSheetId="0">'見出し'!$A$1:$Y$24</definedName>
  </definedNames>
  <calcPr fullCalcOnLoad="1"/>
</workbook>
</file>

<file path=xl/comments11.xml><?xml version="1.0" encoding="utf-8"?>
<comments xmlns="http://schemas.openxmlformats.org/spreadsheetml/2006/main">
  <authors>
    <author>GR001010</author>
  </authors>
  <commentList>
    <comment ref="W4" authorId="0">
      <text>
        <r>
          <rPr>
            <b/>
            <sz val="9"/>
            <rFont val="ＭＳ Ｐゴシック"/>
            <family val="3"/>
          </rPr>
          <t>GR001010:</t>
        </r>
        <r>
          <rPr>
            <sz val="9"/>
            <rFont val="ＭＳ Ｐゴシック"/>
            <family val="3"/>
          </rPr>
          <t xml:space="preserve">
</t>
        </r>
      </text>
    </comment>
    <comment ref="W9" authorId="0">
      <text>
        <r>
          <rPr>
            <b/>
            <sz val="9"/>
            <rFont val="ＭＳ Ｐゴシック"/>
            <family val="3"/>
          </rPr>
          <t>GR001010: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<sst xmlns="http://schemas.openxmlformats.org/spreadsheetml/2006/main" count="1378" uniqueCount="822">
  <si>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</si>
  <si>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</si>
  <si>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</si>
  <si>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</si>
  <si>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</si>
  <si>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</si>
  <si>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</si>
  <si>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</si>
  <si>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</si>
  <si>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０．</t>
  </si>
  <si>
    <t>１</t>
  </si>
  <si>
    <t>農業</t>
  </si>
  <si>
    <t>林業</t>
  </si>
  <si>
    <t>第１次産業計</t>
  </si>
  <si>
    <t>鉱業</t>
  </si>
  <si>
    <t>製造業</t>
  </si>
  <si>
    <t>建設業</t>
  </si>
  <si>
    <t>電気・ガス・水道業</t>
  </si>
  <si>
    <t>卸小売業</t>
  </si>
  <si>
    <t>金融・保険業</t>
  </si>
  <si>
    <t>不動産業</t>
  </si>
  <si>
    <t>運輸・通信業</t>
  </si>
  <si>
    <t>サ－ビス業</t>
  </si>
  <si>
    <t>政府サ－ビス業</t>
  </si>
  <si>
    <t>対家計民間非営利サ－ビス</t>
  </si>
  <si>
    <t>（控除）</t>
  </si>
  <si>
    <t>帰属利子等</t>
  </si>
  <si>
    <t>第３次産業計</t>
  </si>
  <si>
    <t>項　　　　　　　　　　　目</t>
  </si>
  <si>
    <t>（大分の市町村民所得より）</t>
  </si>
  <si>
    <t>（単位 ： 百万円）</t>
  </si>
  <si>
    <t>項　　　　　　　　　　　目</t>
  </si>
  <si>
    <t>県　　計</t>
  </si>
  <si>
    <t>市　　計</t>
  </si>
  <si>
    <t>郡　　計</t>
  </si>
  <si>
    <t>大　　分</t>
  </si>
  <si>
    <t>別　　府</t>
  </si>
  <si>
    <t>中　　津</t>
  </si>
  <si>
    <t>日　　田</t>
  </si>
  <si>
    <t>佐　　伯</t>
  </si>
  <si>
    <t>臼　　杵</t>
  </si>
  <si>
    <t>津 久 見</t>
  </si>
  <si>
    <t>竹　　田</t>
  </si>
  <si>
    <t>豊後高田</t>
  </si>
  <si>
    <t>杵　　築</t>
  </si>
  <si>
    <t>宇　　佐</t>
  </si>
  <si>
    <t>速　　　見　　　郡</t>
  </si>
  <si>
    <t>日　　出</t>
  </si>
  <si>
    <t>山　　香</t>
  </si>
  <si>
    <t>総額</t>
  </si>
  <si>
    <t>平　成</t>
  </si>
  <si>
    <t>年　度</t>
  </si>
  <si>
    <t>（大分の市町村民所得より）</t>
  </si>
  <si>
    <t>５８．　　県　　　　下　　　　各　　　　市　　</t>
  </si>
  <si>
    <t>（１）</t>
  </si>
  <si>
    <t>（２）</t>
  </si>
  <si>
    <t>（３）</t>
  </si>
  <si>
    <t>２．</t>
  </si>
  <si>
    <t>（ａ）</t>
  </si>
  <si>
    <t>受取</t>
  </si>
  <si>
    <t>（ｂ）</t>
  </si>
  <si>
    <t>支払</t>
  </si>
  <si>
    <t>一般政府</t>
  </si>
  <si>
    <t>家計</t>
  </si>
  <si>
    <t>３．</t>
  </si>
  <si>
    <t>賃金・俸給</t>
  </si>
  <si>
    <t>社会保障雇主負担</t>
  </si>
  <si>
    <t>その他の雇主負担</t>
  </si>
  <si>
    <t>ア．</t>
  </si>
  <si>
    <t>イ．</t>
  </si>
  <si>
    <t>ウ．</t>
  </si>
  <si>
    <t>民間法人企業</t>
  </si>
  <si>
    <t>公的企業</t>
  </si>
  <si>
    <t>個人企業</t>
  </si>
  <si>
    <t>農林水産業</t>
  </si>
  <si>
    <t>その他の産業</t>
  </si>
  <si>
    <t>持家</t>
  </si>
  <si>
    <t>財産所得</t>
  </si>
  <si>
    <t>企業所得</t>
  </si>
  <si>
    <t>（単位 ： 百万円 ・ ％）</t>
  </si>
  <si>
    <t>総　　　　　　　額</t>
  </si>
  <si>
    <t>構　　　 成　　　 比</t>
  </si>
  <si>
    <t>増　　　 加　　　 率</t>
  </si>
  <si>
    <t>６０．　　市　 民　 所　 得　 の　 分　 配</t>
  </si>
  <si>
    <t>５９．　　経　済　活　動　別　市　内　総　生　産</t>
  </si>
  <si>
    <t>大分市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</si>
  <si>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</si>
  <si>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</si>
  <si>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</si>
  <si>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</si>
  <si>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</si>
  <si>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</si>
  <si>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</si>
  <si>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</si>
  <si>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</si>
  <si>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計</t>
  </si>
  <si>
    <t>雇 用 者 所 得</t>
  </si>
  <si>
    <t>財　産　所　得</t>
  </si>
  <si>
    <t>企　業　所　得</t>
  </si>
  <si>
    <t>総　　　　　額</t>
  </si>
  <si>
    <t>市　　　　　別</t>
  </si>
  <si>
    <t>（単位 ： 百万円）</t>
  </si>
  <si>
    <t>６２．　　市　　 別　　 所　　 得　　 水　　 準</t>
  </si>
  <si>
    <t>(県平均=100)</t>
  </si>
  <si>
    <t>分 配 所 得</t>
  </si>
  <si>
    <t>格　　差</t>
  </si>
  <si>
    <t>市　　　　別</t>
  </si>
  <si>
    <t>別府市</t>
  </si>
  <si>
    <t>分配所得</t>
  </si>
  <si>
    <t>全国</t>
  </si>
  <si>
    <t>（％）</t>
  </si>
  <si>
    <t>対 前 年 比</t>
  </si>
  <si>
    <t>総　　　合</t>
  </si>
  <si>
    <t>食　　　料</t>
  </si>
  <si>
    <t>住　　　居</t>
  </si>
  <si>
    <t>光熱 ・ 水道</t>
  </si>
  <si>
    <t>家事用品</t>
  </si>
  <si>
    <t xml:space="preserve">家　 具 ・ </t>
  </si>
  <si>
    <t>被服 及び</t>
  </si>
  <si>
    <t>履　物</t>
  </si>
  <si>
    <t>保 健 医 療</t>
  </si>
  <si>
    <t>交通 ・ 通信</t>
  </si>
  <si>
    <t>教　　　育</t>
  </si>
  <si>
    <t>教 養 娯 楽</t>
  </si>
  <si>
    <t>諸　雑　費</t>
  </si>
  <si>
    <t>地　　　　域</t>
  </si>
  <si>
    <t>地　　　　　　域</t>
  </si>
  <si>
    <t>大都市</t>
  </si>
  <si>
    <t>中都市</t>
  </si>
  <si>
    <t>小都市Ａ</t>
  </si>
  <si>
    <t>小都市Ｂ</t>
  </si>
  <si>
    <t>町村</t>
  </si>
  <si>
    <t>北海道</t>
  </si>
  <si>
    <t>東北</t>
  </si>
  <si>
    <t>関東</t>
  </si>
  <si>
    <t>北陸</t>
  </si>
  <si>
    <t>東海</t>
  </si>
  <si>
    <t>近畿</t>
  </si>
  <si>
    <t>中国</t>
  </si>
  <si>
    <t>四国</t>
  </si>
  <si>
    <t>九州</t>
  </si>
  <si>
    <t>沖縄</t>
  </si>
  <si>
    <t>札幌</t>
  </si>
  <si>
    <t>青森</t>
  </si>
  <si>
    <t>盛岡</t>
  </si>
  <si>
    <t>仙台</t>
  </si>
  <si>
    <t>秋田</t>
  </si>
  <si>
    <t>山形</t>
  </si>
  <si>
    <t>福島</t>
  </si>
  <si>
    <t>水戸</t>
  </si>
  <si>
    <t>宇都宮</t>
  </si>
  <si>
    <t>前橋</t>
  </si>
  <si>
    <t>千葉</t>
  </si>
  <si>
    <t>東京都区部</t>
  </si>
  <si>
    <t>横浜</t>
  </si>
  <si>
    <t>都市階級</t>
  </si>
  <si>
    <t>地　　　　　　方</t>
  </si>
  <si>
    <t>県　　 庁　　 所　　 在　　 都　　 市</t>
  </si>
  <si>
    <t>６４．　　地　　域　　別　　１　０　　大　</t>
  </si>
  <si>
    <t>地　　域　　別　　１　０　　大　</t>
  </si>
  <si>
    <t>　費　　目　　指　　数　（ つ づ き ）</t>
  </si>
  <si>
    <t>新潟</t>
  </si>
  <si>
    <t>富山</t>
  </si>
  <si>
    <t>金沢</t>
  </si>
  <si>
    <t>福井</t>
  </si>
  <si>
    <t>甲府</t>
  </si>
  <si>
    <t>長野</t>
  </si>
  <si>
    <t>岐阜</t>
  </si>
  <si>
    <t>静岡</t>
  </si>
  <si>
    <t>名古屋</t>
  </si>
  <si>
    <t>津</t>
  </si>
  <si>
    <t>大津</t>
  </si>
  <si>
    <t>京都</t>
  </si>
  <si>
    <t>大阪</t>
  </si>
  <si>
    <t>神戸</t>
  </si>
  <si>
    <t>奈良</t>
  </si>
  <si>
    <t>和歌山</t>
  </si>
  <si>
    <t>鳥取</t>
  </si>
  <si>
    <t>松江</t>
  </si>
  <si>
    <t>岡山</t>
  </si>
  <si>
    <t>広島</t>
  </si>
  <si>
    <t>山口</t>
  </si>
  <si>
    <t>徳島</t>
  </si>
  <si>
    <t>高松</t>
  </si>
  <si>
    <t>松山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</si>
  <si>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</si>
  <si>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</si>
  <si>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</si>
  <si>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</si>
  <si>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</si>
  <si>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</si>
  <si>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</si>
  <si>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</si>
  <si>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那覇</t>
  </si>
  <si>
    <t>川崎</t>
  </si>
  <si>
    <t>北九州</t>
  </si>
  <si>
    <t>県　　　　　　　　庁　　　　　　　　所　　　　　　　　在　　　　　　　　都　　　　　　　　市</t>
  </si>
  <si>
    <t>都　　市</t>
  </si>
  <si>
    <t>全国平均＝１００</t>
  </si>
  <si>
    <t>秋田</t>
  </si>
  <si>
    <t>宇都宮</t>
  </si>
  <si>
    <t>富山</t>
  </si>
  <si>
    <t>福井</t>
  </si>
  <si>
    <t>甲府</t>
  </si>
  <si>
    <t>長野</t>
  </si>
  <si>
    <t>名古屋</t>
  </si>
  <si>
    <t>津</t>
  </si>
  <si>
    <t>大津</t>
  </si>
  <si>
    <t>神戸</t>
  </si>
  <si>
    <t>松江</t>
  </si>
  <si>
    <t>高知</t>
  </si>
  <si>
    <t>北九州</t>
  </si>
  <si>
    <t>東京都区部＝１００</t>
  </si>
  <si>
    <t>８．</t>
  </si>
  <si>
    <t>５７．</t>
  </si>
  <si>
    <t>県下各市別経済活動総生産</t>
  </si>
  <si>
    <t>５８．</t>
  </si>
  <si>
    <t>県下各市の分配所得</t>
  </si>
  <si>
    <t>６０．</t>
  </si>
  <si>
    <t>６１．</t>
  </si>
  <si>
    <t>６２．</t>
  </si>
  <si>
    <t>市別所得水準</t>
  </si>
  <si>
    <t>６３．</t>
  </si>
  <si>
    <t>６４．</t>
  </si>
  <si>
    <t>地域別１０大費目指数</t>
  </si>
  <si>
    <t>６５．</t>
  </si>
  <si>
    <t>消費者物価地域差指数</t>
  </si>
  <si>
    <t>６６．</t>
  </si>
  <si>
    <t>６７．</t>
  </si>
  <si>
    <t>消費生活物資品目別小売価格</t>
  </si>
  <si>
    <t>６８．</t>
  </si>
  <si>
    <t>別府市内青果卸売市場の品目別入荷状況</t>
  </si>
  <si>
    <t>６９．</t>
  </si>
  <si>
    <t>市別テレビ普及状況</t>
  </si>
  <si>
    <t>７０．</t>
  </si>
  <si>
    <t>酒類消費状況</t>
  </si>
  <si>
    <t>資料 … 大分県統計調査課</t>
  </si>
  <si>
    <t>資料 … 大分県統計調査課</t>
  </si>
  <si>
    <t>大都市</t>
  </si>
  <si>
    <t>中都市</t>
  </si>
  <si>
    <t>小都市Ａ</t>
  </si>
  <si>
    <t>小都市Ｂ</t>
  </si>
  <si>
    <t>：</t>
  </si>
  <si>
    <t>人口１００万以上の市（仙台市及び千葉市を含む）</t>
  </si>
  <si>
    <t>人口５万以上１５万未満の市</t>
  </si>
  <si>
    <t>人口５万未満の市</t>
  </si>
  <si>
    <t>市民生活</t>
  </si>
  <si>
    <t>－</t>
  </si>
  <si>
    <t>７０．　　酒　　　類　　　消　　　費　　　状　　　況</t>
  </si>
  <si>
    <t>（別府税務署管内）</t>
  </si>
  <si>
    <t>年　　　次</t>
  </si>
  <si>
    <t>総　　数</t>
  </si>
  <si>
    <t>清　　酒</t>
  </si>
  <si>
    <t>合成清酒</t>
  </si>
  <si>
    <t>焼　　酎</t>
  </si>
  <si>
    <t>果 実 酒</t>
  </si>
  <si>
    <t>ウィスキ－</t>
  </si>
  <si>
    <t>ビ － ル</t>
  </si>
  <si>
    <t>そ の 他</t>
  </si>
  <si>
    <t>ブランデ－</t>
  </si>
  <si>
    <t>平成</t>
  </si>
  <si>
    <t>資料 … 別府税務署</t>
  </si>
  <si>
    <t>６７．　　消　　費　　生　　活　　物　　資　</t>
  </si>
  <si>
    <t>　品　　目　　別　　小　　売　　価　　格</t>
  </si>
  <si>
    <t>（単位 ： 円）</t>
  </si>
  <si>
    <t>品　　　　　　目</t>
  </si>
  <si>
    <t>規　　　　　　　格</t>
  </si>
  <si>
    <t>平　　　　　　　　　　均</t>
  </si>
  <si>
    <t>月　　　　　　　　　　　　別　　　　　　　　　　　　平　　　　　　　　　　　　均</t>
  </si>
  <si>
    <t>品 目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</si>
  <si>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</si>
  <si>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</si>
  <si>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</si>
  <si>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</si>
  <si>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</si>
  <si>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</si>
  <si>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</si>
  <si>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</si>
  <si>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</si>
  <si>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１０ 月</t>
  </si>
  <si>
    <t>１１ 月</t>
  </si>
  <si>
    <t>１２ 月</t>
  </si>
  <si>
    <t>1．</t>
  </si>
  <si>
    <t>米</t>
  </si>
  <si>
    <t>うるち米（国内産こしひかり５kg）</t>
  </si>
  <si>
    <t>１</t>
  </si>
  <si>
    <t>２．</t>
  </si>
  <si>
    <t>食パン</t>
  </si>
  <si>
    <t>２</t>
  </si>
  <si>
    <t>３．</t>
  </si>
  <si>
    <t>小麦粉</t>
  </si>
  <si>
    <t>３</t>
  </si>
  <si>
    <t>４．</t>
  </si>
  <si>
    <t>牛肉</t>
  </si>
  <si>
    <t>４</t>
  </si>
  <si>
    <t>５．</t>
  </si>
  <si>
    <t>豚肉</t>
  </si>
  <si>
    <t>５</t>
  </si>
  <si>
    <t>６．</t>
  </si>
  <si>
    <t>鶏肉</t>
  </si>
  <si>
    <t>６</t>
  </si>
  <si>
    <t>７．</t>
  </si>
  <si>
    <t>鶏卵</t>
  </si>
  <si>
    <t>７</t>
  </si>
  <si>
    <t>８．</t>
  </si>
  <si>
    <t>ハム</t>
  </si>
  <si>
    <t>８</t>
  </si>
  <si>
    <t>９．</t>
  </si>
  <si>
    <t>牛乳</t>
  </si>
  <si>
    <t>９</t>
  </si>
  <si>
    <t>１０．</t>
  </si>
  <si>
    <t>豆腐</t>
  </si>
  <si>
    <t>０</t>
  </si>
  <si>
    <t>１１．</t>
  </si>
  <si>
    <t>油揚げ</t>
  </si>
  <si>
    <t>１２．</t>
  </si>
  <si>
    <t>こんにゃく</t>
  </si>
  <si>
    <t>１３．</t>
  </si>
  <si>
    <t>さば</t>
  </si>
  <si>
    <t>１４．</t>
  </si>
  <si>
    <t>あじ</t>
  </si>
  <si>
    <t>１５．</t>
  </si>
  <si>
    <t>いわし</t>
  </si>
  <si>
    <t>１６．</t>
  </si>
  <si>
    <t>砂糖</t>
  </si>
  <si>
    <t>１７．</t>
  </si>
  <si>
    <t>味噌</t>
  </si>
  <si>
    <t>１８．</t>
  </si>
  <si>
    <t>醤油</t>
  </si>
  <si>
    <t>１９．</t>
  </si>
  <si>
    <t>食用油</t>
  </si>
  <si>
    <t>２０．</t>
  </si>
  <si>
    <t>食酢</t>
  </si>
  <si>
    <t>２１．</t>
  </si>
  <si>
    <t>ソ－ス</t>
  </si>
  <si>
    <t>２２．</t>
  </si>
  <si>
    <t>キャベツ</t>
  </si>
  <si>
    <t>２３．</t>
  </si>
  <si>
    <t>大根</t>
  </si>
  <si>
    <t>２４．</t>
  </si>
  <si>
    <t>にんじん</t>
  </si>
  <si>
    <t>２５．</t>
  </si>
  <si>
    <t>たまねぎ</t>
  </si>
  <si>
    <t>２６．</t>
  </si>
  <si>
    <t>じゃがいも</t>
  </si>
  <si>
    <t>２７．</t>
  </si>
  <si>
    <t>キュウリ</t>
  </si>
  <si>
    <t>２８．</t>
  </si>
  <si>
    <t>ケチャップ</t>
  </si>
  <si>
    <t>２９．</t>
  </si>
  <si>
    <t>マ－ガリン</t>
  </si>
  <si>
    <t>３０．</t>
  </si>
  <si>
    <t>チ－ズ</t>
  </si>
  <si>
    <t>３１．</t>
  </si>
  <si>
    <t>マヨネ－ズ</t>
  </si>
  <si>
    <t>３２．</t>
  </si>
  <si>
    <t>化粧石けん</t>
  </si>
  <si>
    <t>３３．</t>
  </si>
  <si>
    <t>合成洗剤</t>
  </si>
  <si>
    <t>３４．</t>
  </si>
  <si>
    <t>台所用洗剤</t>
  </si>
  <si>
    <t>３５．</t>
  </si>
  <si>
    <t>粉石けん</t>
  </si>
  <si>
    <t>３６．</t>
  </si>
  <si>
    <t>歯みがき</t>
  </si>
  <si>
    <t>３７．</t>
  </si>
  <si>
    <t>トイレットペ－パ－</t>
  </si>
  <si>
    <t>３８．</t>
  </si>
  <si>
    <t>ちり紙</t>
  </si>
  <si>
    <t>１箱　（４００枚入り）</t>
  </si>
  <si>
    <t>３９．</t>
  </si>
  <si>
    <t>プロパンガス</t>
  </si>
  <si>
    <t>４０．</t>
  </si>
  <si>
    <t>灯油</t>
  </si>
  <si>
    <t>４１．</t>
  </si>
  <si>
    <t>４２．</t>
  </si>
  <si>
    <t>ガソリン</t>
  </si>
  <si>
    <t>資料 … 商工課</t>
  </si>
  <si>
    <t>さいたま</t>
  </si>
  <si>
    <t>人口１５万以上１００万未満の市及びさいたま市</t>
  </si>
  <si>
    <t>さいたま</t>
  </si>
  <si>
    <t>１３</t>
  </si>
  <si>
    <t>１</t>
  </si>
  <si>
    <t>１１</t>
  </si>
  <si>
    <t>１２</t>
  </si>
  <si>
    <t>たばこ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</si>
  <si>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</si>
  <si>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</si>
  <si>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</si>
  <si>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</si>
  <si>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</si>
  <si>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</si>
  <si>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</si>
  <si>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</si>
  <si>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</si>
  <si>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０</t>
  </si>
  <si>
    <t>年　　　　　　次</t>
  </si>
  <si>
    <t>全　国　平　均　＝　１ ０ ０</t>
  </si>
  <si>
    <t>東　京　都　区　部　＝　１ ０ ０</t>
  </si>
  <si>
    <t>＊　総　　　合</t>
  </si>
  <si>
    <t>食　　　　料</t>
  </si>
  <si>
    <t>＊　総　　　合</t>
  </si>
  <si>
    <t>年</t>
  </si>
  <si>
    <t>平　　　成</t>
  </si>
  <si>
    <t>元</t>
  </si>
  <si>
    <t>年</t>
  </si>
  <si>
    <t>１３　年　度</t>
  </si>
  <si>
    <t>平 成 １５ 年</t>
  </si>
  <si>
    <t>平 成 １６ 年</t>
  </si>
  <si>
    <t>６６．　　消 費 者 物 価 地 域 差 指 数 の 推 移 （大分市）</t>
  </si>
  <si>
    <t>６</t>
  </si>
  <si>
    <t>小都市Ａ</t>
  </si>
  <si>
    <t>水産業</t>
  </si>
  <si>
    <t>２</t>
  </si>
  <si>
    <t>３</t>
  </si>
  <si>
    <t>４</t>
  </si>
  <si>
    <t>第２次産業計</t>
  </si>
  <si>
    <t>５９．</t>
  </si>
  <si>
    <t>経済活動別市内総生産</t>
  </si>
  <si>
    <t>市民所得の分配</t>
  </si>
  <si>
    <t>市別分配所得</t>
  </si>
  <si>
    <t>（平成１２年＝１００）</t>
  </si>
  <si>
    <r>
      <t>（単位 ： k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>）</t>
    </r>
  </si>
  <si>
    <t>※ 平成１３年度から推計に用いる基礎資料、推計方法変更等の</t>
  </si>
  <si>
    <t xml:space="preserve"> １斤</t>
  </si>
  <si>
    <t>日清（薄力粉）　　　　　　　 　　 　　</t>
  </si>
  <si>
    <t>１ｋｇ</t>
  </si>
  <si>
    <t>もも肉（中）　　　　　　　　　　　　　</t>
  </si>
  <si>
    <t>１００ｇ</t>
  </si>
  <si>
    <t>もも肉　骨なし　　　　　　　　　　　</t>
  </si>
  <si>
    <t xml:space="preserve">　　（Ｌ寸）　１０個入り 　　　　  </t>
  </si>
  <si>
    <t xml:space="preserve"> １パック</t>
  </si>
  <si>
    <t>袋入　　　　　　　　　　　 　　 　</t>
  </si>
  <si>
    <t>プレスハム （並） スライス   　 　</t>
  </si>
  <si>
    <t>１丁</t>
  </si>
  <si>
    <t xml:space="preserve"> ２枚入</t>
  </si>
  <si>
    <t>　１丁</t>
  </si>
  <si>
    <t>１匹</t>
  </si>
  <si>
    <t>１．５ｋｇ</t>
  </si>
  <si>
    <t xml:space="preserve">  １個</t>
  </si>
  <si>
    <t>１本</t>
  </si>
  <si>
    <t xml:space="preserve"> １個</t>
  </si>
  <si>
    <t>１個</t>
  </si>
  <si>
    <t>５００ｇ</t>
  </si>
  <si>
    <t>（２２５ｇ）</t>
  </si>
  <si>
    <t>１．２ｋｇ</t>
  </si>
  <si>
    <t>３８０ｇ</t>
  </si>
  <si>
    <t>３ｋｇ</t>
  </si>
  <si>
    <t>１７０ｇ</t>
  </si>
  <si>
    <t>６０m程度</t>
  </si>
  <si>
    <t>１０立米</t>
  </si>
  <si>
    <t>平均指数</t>
  </si>
  <si>
    <t>平成１４年</t>
  </si>
  <si>
    <t>平成１５年</t>
  </si>
  <si>
    <t>＊総合</t>
  </si>
  <si>
    <t>東京都
区部</t>
  </si>
  <si>
    <t>資料 …消費者物価指数（ＣＰＩ）</t>
  </si>
  <si>
    <t>食 料</t>
  </si>
  <si>
    <t>　  ため昨年までに公表された数値と異なる部分がある。</t>
  </si>
  <si>
    <t>６５．　　消 費 者 物 価 地 域 差 指 数</t>
  </si>
  <si>
    <t>別府市</t>
  </si>
  <si>
    <t>８．市　 民　 生　 活</t>
  </si>
  <si>
    <t>５７．　　県　　下　　各　　市　　別　　経　　済　</t>
  </si>
  <si>
    <t>　活　　動　　総　　生　　産</t>
  </si>
  <si>
    <t>（単位 ： 百万円）</t>
  </si>
  <si>
    <t>項　　　　　　　　　　　目</t>
  </si>
  <si>
    <t>県　　計</t>
  </si>
  <si>
    <t>市　　計</t>
  </si>
  <si>
    <t>郡　　計</t>
  </si>
  <si>
    <t>大　　分</t>
  </si>
  <si>
    <t>別　　府</t>
  </si>
  <si>
    <t>中　　津</t>
  </si>
  <si>
    <t>日　　田</t>
  </si>
  <si>
    <t>佐　　伯</t>
  </si>
  <si>
    <t>臼　　杵</t>
  </si>
  <si>
    <t>津 久 見</t>
  </si>
  <si>
    <t>竹　　田</t>
  </si>
  <si>
    <t>豊後高田</t>
  </si>
  <si>
    <t>杵　　築</t>
  </si>
  <si>
    <t>宇　　佐</t>
  </si>
  <si>
    <t>速　　　見　　　郡</t>
  </si>
  <si>
    <t>日　　出</t>
  </si>
  <si>
    <t>山　　香</t>
  </si>
  <si>
    <t>総額</t>
  </si>
  <si>
    <t>第１次産業計</t>
  </si>
  <si>
    <t>農業</t>
  </si>
  <si>
    <t>林業</t>
  </si>
  <si>
    <t>水産業</t>
  </si>
  <si>
    <t>第２次産業計</t>
  </si>
  <si>
    <t>鉱業</t>
  </si>
  <si>
    <t>製造業</t>
  </si>
  <si>
    <t>建設業</t>
  </si>
  <si>
    <t>第３次産業計</t>
  </si>
  <si>
    <t>電気・ガス・水道業</t>
  </si>
  <si>
    <t>金融・保険業</t>
  </si>
  <si>
    <t>不動産業</t>
  </si>
  <si>
    <t>運輸・通信業</t>
  </si>
  <si>
    <t>サ－ビス業</t>
  </si>
  <si>
    <t>政府サ－ビス業</t>
  </si>
  <si>
    <t>対家計民間非営利サ－ビス</t>
  </si>
  <si>
    <t>（控除）</t>
  </si>
  <si>
    <t>帰属利子等</t>
  </si>
  <si>
    <t>（大分の市町村民所得より）</t>
  </si>
  <si>
    <t>　　の　　　　分　　　　配　　　　所　　　　得</t>
  </si>
  <si>
    <t>１．</t>
  </si>
  <si>
    <t>雇用者報酬</t>
  </si>
  <si>
    <t>（１）</t>
  </si>
  <si>
    <t>賃金・俸給</t>
  </si>
  <si>
    <t>（２）</t>
  </si>
  <si>
    <t>雇主の現実社会負担</t>
  </si>
  <si>
    <t>（３）</t>
  </si>
  <si>
    <t>雇主の帰属社会負担</t>
  </si>
  <si>
    <t>２．</t>
  </si>
  <si>
    <t>財産所得</t>
  </si>
  <si>
    <t>（１）</t>
  </si>
  <si>
    <t>一般政府</t>
  </si>
  <si>
    <t>（ａ）</t>
  </si>
  <si>
    <t>受取</t>
  </si>
  <si>
    <t>（ｂ）</t>
  </si>
  <si>
    <t>支払</t>
  </si>
  <si>
    <t>（２）</t>
  </si>
  <si>
    <t>（ａ）</t>
  </si>
  <si>
    <t>（３）</t>
  </si>
  <si>
    <t>家計</t>
  </si>
  <si>
    <t>（ａ）</t>
  </si>
  <si>
    <t>３．</t>
  </si>
  <si>
    <t>企業所得</t>
  </si>
  <si>
    <t>民間法人企業</t>
  </si>
  <si>
    <t>（２）</t>
  </si>
  <si>
    <t>公的企業</t>
  </si>
  <si>
    <t>（３）</t>
  </si>
  <si>
    <t>個人企業</t>
  </si>
  <si>
    <t>ア．</t>
  </si>
  <si>
    <t>農林水産業</t>
  </si>
  <si>
    <t>イ．</t>
  </si>
  <si>
    <t>その他の産業</t>
  </si>
  <si>
    <t>ウ．</t>
  </si>
  <si>
    <t>持家</t>
  </si>
  <si>
    <t>平成１６年</t>
  </si>
  <si>
    <t>６３．　　消　　　　費　　　　者　　　　物　　　　価　　</t>
  </si>
  <si>
    <t>　　指　　　　数　　（ 大　分　市 ）</t>
  </si>
  <si>
    <t>（平成１２年＝１００）</t>
  </si>
  <si>
    <t>月　　次</t>
  </si>
  <si>
    <t>総合</t>
  </si>
  <si>
    <t>食料</t>
  </si>
  <si>
    <t>住居</t>
  </si>
  <si>
    <t>光熱・水道</t>
  </si>
  <si>
    <t>家具・家事用品</t>
  </si>
  <si>
    <t>被服　及び　履物</t>
  </si>
  <si>
    <t>保健医療</t>
  </si>
  <si>
    <t>交通・通信</t>
  </si>
  <si>
    <t>教育</t>
  </si>
  <si>
    <t>教養娯楽</t>
  </si>
  <si>
    <t>諸雑費</t>
  </si>
  <si>
    <t>穀類</t>
  </si>
  <si>
    <t>魚介類</t>
  </si>
  <si>
    <t>肉類</t>
  </si>
  <si>
    <t>乳卵類</t>
  </si>
  <si>
    <t>野菜・海草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</si>
  <si>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</si>
  <si>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</si>
  <si>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</si>
  <si>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</si>
  <si>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</si>
  <si>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</si>
  <si>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</si>
  <si>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</si>
  <si>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</si>
  <si>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電気代</t>
  </si>
  <si>
    <t>ガス代</t>
  </si>
  <si>
    <t>上下水道料</t>
  </si>
  <si>
    <t>授業料等</t>
  </si>
  <si>
    <t>月</t>
  </si>
  <si>
    <t>平　　　成　　 １ 4 　　年　　　度</t>
  </si>
  <si>
    <t>平　　　成　　 １ ３　　年　　　度</t>
  </si>
  <si>
    <t>.</t>
  </si>
  <si>
    <t>１</t>
  </si>
  <si>
    <t>６</t>
  </si>
  <si>
    <t>１４　年　度</t>
  </si>
  <si>
    <t>（ １４－ １３ ） ／ １３</t>
  </si>
  <si>
    <t>１３　年　度</t>
  </si>
  <si>
    <t>年</t>
  </si>
  <si>
    <t>１４</t>
  </si>
  <si>
    <t>１５</t>
  </si>
  <si>
    <t>平成１４年度市民所得推計</t>
  </si>
  <si>
    <t>平成１４年度市民所得推計</t>
  </si>
  <si>
    <t>６８．　　別　　府　　市　　内　　青　　果　　卸　　売　</t>
  </si>
  <si>
    <t>　市　　場　　の　　品　　目　　別　　入　　荷　　状　　況</t>
  </si>
  <si>
    <t>（単位 ： ｔ ・ 千円）</t>
  </si>
  <si>
    <t>品　　　　　目</t>
  </si>
  <si>
    <t>数　　量</t>
  </si>
  <si>
    <t>金　　額</t>
  </si>
  <si>
    <t>（ 野　　　　　　菜 ）</t>
  </si>
  <si>
    <t>（ 果　　　　　　実 ）</t>
  </si>
  <si>
    <t>うめ</t>
  </si>
  <si>
    <t>果菜類</t>
  </si>
  <si>
    <t>くり</t>
  </si>
  <si>
    <t>平成</t>
  </si>
  <si>
    <t>１４</t>
  </si>
  <si>
    <t>きゅうり</t>
  </si>
  <si>
    <t>いちご</t>
  </si>
  <si>
    <t>１５</t>
  </si>
  <si>
    <t>かぼちゃ</t>
  </si>
  <si>
    <t>１６</t>
  </si>
  <si>
    <t>なす</t>
  </si>
  <si>
    <t>ぶどう</t>
  </si>
  <si>
    <t>トマト</t>
  </si>
  <si>
    <t>デラウェア</t>
  </si>
  <si>
    <t>根菜類</t>
  </si>
  <si>
    <t>ミニトマト</t>
  </si>
  <si>
    <t>かんきつ類</t>
  </si>
  <si>
    <t>巨峰</t>
  </si>
  <si>
    <t>だいこん</t>
  </si>
  <si>
    <t>ピ－マン</t>
  </si>
  <si>
    <t>みかん</t>
  </si>
  <si>
    <t>その他のぶどう</t>
  </si>
  <si>
    <t>かぶ</t>
  </si>
  <si>
    <t>ししとうがらし</t>
  </si>
  <si>
    <t>ネ－ブルオレンジ</t>
  </si>
  <si>
    <t>にんじん</t>
  </si>
  <si>
    <t>未成熟とうもろこし</t>
  </si>
  <si>
    <t>甘なつみかん</t>
  </si>
  <si>
    <t>果瓜類</t>
  </si>
  <si>
    <t>ごぼう</t>
  </si>
  <si>
    <t>いよかん</t>
  </si>
  <si>
    <t>温室メロン</t>
  </si>
  <si>
    <t>たけのこ</t>
  </si>
  <si>
    <t>豆類</t>
  </si>
  <si>
    <t>はっさく</t>
  </si>
  <si>
    <t>アンデスメロン</t>
  </si>
  <si>
    <t>れんこん</t>
  </si>
  <si>
    <t>さやいんげん</t>
  </si>
  <si>
    <t>その他の雑かん</t>
  </si>
  <si>
    <t>その他のメロン</t>
  </si>
  <si>
    <t>さやえんどう</t>
  </si>
  <si>
    <t>（うちかぼす）</t>
  </si>
  <si>
    <t>すいか</t>
  </si>
  <si>
    <t>葉茎菜類</t>
  </si>
  <si>
    <t>実えんどう</t>
  </si>
  <si>
    <t>キウイフル－ツ</t>
  </si>
  <si>
    <t>はくさい</t>
  </si>
  <si>
    <t>そらまめ</t>
  </si>
  <si>
    <t>りんご</t>
  </si>
  <si>
    <t>その他の国産果実</t>
  </si>
  <si>
    <t>こまつな</t>
  </si>
  <si>
    <t>えだまめ</t>
  </si>
  <si>
    <t>つがる</t>
  </si>
  <si>
    <t>その他の菜類</t>
  </si>
  <si>
    <t>ジョナゴ－ルド</t>
  </si>
  <si>
    <t>輸入果実</t>
  </si>
  <si>
    <t>ちんげんさい</t>
  </si>
  <si>
    <t>土物類</t>
  </si>
  <si>
    <t>王林</t>
  </si>
  <si>
    <t>バナナ</t>
  </si>
  <si>
    <t>キャベツ</t>
  </si>
  <si>
    <t>かんしょ</t>
  </si>
  <si>
    <t>ふじ</t>
  </si>
  <si>
    <t>パインアップル</t>
  </si>
  <si>
    <t>ほうれん草</t>
  </si>
  <si>
    <t>ばれいしょ</t>
  </si>
  <si>
    <t>その他のりんご</t>
  </si>
  <si>
    <t>レモン</t>
  </si>
  <si>
    <t>ねぎ</t>
  </si>
  <si>
    <t>さといも</t>
  </si>
  <si>
    <t>グレ－プフル－ツ</t>
  </si>
  <si>
    <t>ふき</t>
  </si>
  <si>
    <t>やまのいも</t>
  </si>
  <si>
    <t>なし</t>
  </si>
  <si>
    <t>オレンジ</t>
  </si>
  <si>
    <t>うど</t>
  </si>
  <si>
    <t>たまねぎ</t>
  </si>
  <si>
    <t>幸水</t>
  </si>
  <si>
    <t>輸入おうとう</t>
  </si>
  <si>
    <t>みつば</t>
  </si>
  <si>
    <t>にんにく</t>
  </si>
  <si>
    <t>豊水</t>
  </si>
  <si>
    <t>輸入キウイフル－ツ</t>
  </si>
  <si>
    <t>しゅんぎく</t>
  </si>
  <si>
    <t>しょうが</t>
  </si>
  <si>
    <t>二十世紀</t>
  </si>
  <si>
    <t>輸入メロン</t>
  </si>
  <si>
    <t>にら</t>
  </si>
  <si>
    <t>新高</t>
  </si>
  <si>
    <t>その他の輸入果実</t>
  </si>
  <si>
    <t>菌類</t>
  </si>
  <si>
    <t>その他のなし</t>
  </si>
  <si>
    <t>洋菜類</t>
  </si>
  <si>
    <t>生しいたけ</t>
  </si>
  <si>
    <t>西洋なし</t>
  </si>
  <si>
    <t>セロリ－</t>
  </si>
  <si>
    <t>なめこ</t>
  </si>
  <si>
    <t>アスパラガス</t>
  </si>
  <si>
    <t>えのきだけ</t>
  </si>
  <si>
    <t>かき</t>
  </si>
  <si>
    <t>カリフラワ－</t>
  </si>
  <si>
    <t>しめじ</t>
  </si>
  <si>
    <t>甘かき</t>
  </si>
  <si>
    <t>ブロッコリ－</t>
  </si>
  <si>
    <t>渋がき</t>
  </si>
  <si>
    <t>レタス</t>
  </si>
  <si>
    <t>その他の野菜</t>
  </si>
  <si>
    <t>パセリ</t>
  </si>
  <si>
    <t>びわ</t>
  </si>
  <si>
    <t>もも</t>
  </si>
  <si>
    <t>すもも</t>
  </si>
  <si>
    <t>おうとう</t>
  </si>
  <si>
    <t>資料 … 九州農政局大分統計・情報センター</t>
  </si>
  <si>
    <t>６９．　　市　 別　 テ　 レ　 ビ　 普　 及　 状　 況</t>
  </si>
  <si>
    <t>（単位 ： 件）</t>
  </si>
  <si>
    <t>年　　度　　お　　よ　　び　　市</t>
  </si>
  <si>
    <t>放　送　受　信　契　約　数</t>
  </si>
  <si>
    <t>衛 星 放 送 契 約 数  （ 再 掲 ）</t>
  </si>
  <si>
    <t>１</t>
  </si>
  <si>
    <t>５</t>
  </si>
  <si>
    <t>大分市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</si>
  <si>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</si>
  <si>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</si>
  <si>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</si>
  <si>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</si>
  <si>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</si>
  <si>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</si>
  <si>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</si>
  <si>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</si>
  <si>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</si>
  <si>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資料 … 日本放送協会</t>
  </si>
  <si>
    <t>平 成 １７ 年</t>
  </si>
  <si>
    <t xml:space="preserve">紙パック入り　　　　　　　　  　　　　   </t>
  </si>
  <si>
    <r>
      <t>１</t>
    </r>
    <r>
      <rPr>
        <sz val="12"/>
        <rFont val="ＭＳ Ｐゴシック"/>
        <family val="3"/>
      </rPr>
      <t>ℓ</t>
    </r>
  </si>
  <si>
    <t xml:space="preserve">４００ｇ　（中）　もめん　　　　　 　　   </t>
  </si>
  <si>
    <t xml:space="preserve">三角型　　　　　　　　　　　   　    </t>
  </si>
  <si>
    <t>普通型　板こん　　　　　 　  　　</t>
  </si>
  <si>
    <t>（中）　 　　　　　　　　　　 　  　　　</t>
  </si>
  <si>
    <t>１匹</t>
  </si>
  <si>
    <t>袋入　上白糖　　　　　　 　　　　　</t>
  </si>
  <si>
    <t>袋入　赤みそ　　　　　　　 　　　　</t>
  </si>
  <si>
    <t>ゴ－ルデン紫　　　　　　　　　 　　　</t>
  </si>
  <si>
    <r>
      <t>１</t>
    </r>
    <r>
      <rPr>
        <sz val="12"/>
        <rFont val="ＭＳ Ｐゴシック"/>
        <family val="3"/>
      </rPr>
      <t>ℓ</t>
    </r>
  </si>
  <si>
    <t>ポリ入り　　　　　　　　　　 　 　</t>
  </si>
  <si>
    <t>ミツカン酢　　　　　　　　　  　　</t>
  </si>
  <si>
    <r>
      <t>５００m</t>
    </r>
    <r>
      <rPr>
        <sz val="12"/>
        <rFont val="ＭＳ Ｐゴシック"/>
        <family val="3"/>
      </rPr>
      <t>ℓ</t>
    </r>
  </si>
  <si>
    <t>ウスタ－　　　　　　　　　   　 　</t>
  </si>
  <si>
    <r>
      <t>３００m</t>
    </r>
    <r>
      <rPr>
        <sz val="12"/>
        <rFont val="ＭＳ Ｐゴシック"/>
        <family val="3"/>
      </rPr>
      <t>ℓ</t>
    </r>
  </si>
  <si>
    <t>１ｋｇ （中）　　　　　　　　　　　　　</t>
  </si>
  <si>
    <t>１ｋｇ （中）　　　　　　　　　　　  　　</t>
  </si>
  <si>
    <t xml:space="preserve">（中）　 　　　　　　　　　　 　  　　　 </t>
  </si>
  <si>
    <t>（中）     　　　　　　　　　　　　 　　</t>
  </si>
  <si>
    <t xml:space="preserve">（中）     　　　　　　　　　　　　 　　 </t>
  </si>
  <si>
    <t xml:space="preserve">（中）     　　　　　　　　　　　　 </t>
  </si>
  <si>
    <t xml:space="preserve">カゴメポリ入り　　　　　　　　　   </t>
  </si>
  <si>
    <t>雪印ネオソフト　　　　　    　</t>
  </si>
  <si>
    <t>（２２５ｇ）</t>
  </si>
  <si>
    <t xml:space="preserve">雪印チ－ズ　　　  　　　    　　 </t>
  </si>
  <si>
    <t>キュ－ピ－ポリ入り　 　　  　　　</t>
  </si>
  <si>
    <t xml:space="preserve">浴用　花王　　　　　　　 　　      </t>
  </si>
  <si>
    <t xml:space="preserve">アタック　　　　　　 　　　　       </t>
  </si>
  <si>
    <t>ママレモン　　　　　　　　　      　</t>
  </si>
  <si>
    <t>ジャスミン　　　　　　　　　 　      　</t>
  </si>
  <si>
    <t xml:space="preserve">ホワイト＆ホワイト （練り）       </t>
  </si>
  <si>
    <t>１２ロ－ル　　　　　 　      　　</t>
  </si>
  <si>
    <t xml:space="preserve">体積売り　　　　　　　　 　       </t>
  </si>
  <si>
    <r>
      <t>１８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>　配達</t>
    </r>
  </si>
  <si>
    <r>
      <t>１８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>　店頭</t>
    </r>
  </si>
  <si>
    <t xml:space="preserve">無鉛　　　　　　　　　　 　　　 　        </t>
  </si>
  <si>
    <t>平　成</t>
  </si>
  <si>
    <t>度</t>
  </si>
  <si>
    <t>※ 平成１３年度から推計に用いる基礎資料、推計方法の変更等のため</t>
  </si>
  <si>
    <t xml:space="preserve"> 　 昨年までに公表された数値と異なる部分がある。</t>
  </si>
  <si>
    <t>　費　　目　　指　　数　（ 平 成 １６ 年　平 均 ）</t>
  </si>
  <si>
    <t>資料 … 平成１６年消費者物価指数年報</t>
  </si>
  <si>
    <t>昭　　　和</t>
  </si>
  <si>
    <t>－</t>
  </si>
  <si>
    <t>【注】 帰属利子等 ： 帰属利子 ＋ その他 － 輸入税</t>
  </si>
  <si>
    <t>【注】</t>
  </si>
  <si>
    <t>【注】 さいたま市の結果は旧浦和市地域の価格を用いたものとする。</t>
  </si>
  <si>
    <t>【注】 消費者物価地域差指数は、物価の都市相互間の差を測定するもので、全国平均及び</t>
  </si>
  <si>
    <t>　　   東京都区部の価格を基準（１００）として毎年１回、年平均について作成している。</t>
  </si>
  <si>
    <t>　</t>
  </si>
  <si>
    <t>【注】 本表は、別府市消費者モニタ－による小売り価格を掲げたものである。</t>
  </si>
  <si>
    <t>※ 平成１５年版統計書より調査品目を変更。</t>
  </si>
  <si>
    <t>卸・小売業</t>
  </si>
  <si>
    <t>計／平均</t>
  </si>
  <si>
    <t>非　営　利　団　体</t>
  </si>
  <si>
    <t>対　家　計　民　間</t>
  </si>
  <si>
    <t>一人あたり</t>
  </si>
  <si>
    <t>（単位 ： 分配所得＝百万円，一人あたり分配所得＝千円）</t>
  </si>
  <si>
    <t>消費者物価地域差指数の推移 （大分市）</t>
  </si>
  <si>
    <t>消費者物価指数 （大分市）</t>
  </si>
  <si>
    <t>３</t>
  </si>
  <si>
    <t>４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</si>
  <si>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</si>
  <si>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</si>
  <si>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</si>
  <si>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</si>
  <si>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</si>
  <si>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</si>
  <si>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</si>
  <si>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</si>
  <si>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</si>
  <si>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</t>
  </si>
  <si>
    <t>０．</t>
  </si>
  <si>
    <t>１</t>
  </si>
  <si>
    <t>１．</t>
  </si>
  <si>
    <t>２．</t>
  </si>
  <si>
    <t>１</t>
  </si>
  <si>
    <t>３．</t>
  </si>
  <si>
    <t>１</t>
  </si>
  <si>
    <t>４．</t>
  </si>
  <si>
    <t>３</t>
  </si>
  <si>
    <t>１</t>
  </si>
  <si>
    <t>４</t>
  </si>
  <si>
    <t>※ 平成１３年度から推計に用いる基礎資料、推計方法の変更等のため、</t>
  </si>
  <si>
    <t>雇用者所得</t>
  </si>
  <si>
    <t>１．</t>
  </si>
  <si>
    <t>対 家 計 民 間</t>
  </si>
  <si>
    <t>非 営 利 団 体</t>
  </si>
  <si>
    <t>　平　　　　成</t>
  </si>
  <si>
    <t>持家の帰属</t>
  </si>
  <si>
    <t>家賃を除く総合</t>
  </si>
  <si>
    <t>６１．　　市 別 分 配 所 得 （ 平 成 １４ 年 度 ）</t>
  </si>
  <si>
    <t>資料 … 平成１６年消費者物価指数年報</t>
  </si>
  <si>
    <t>*  持家の帰属家賃を除く総合</t>
  </si>
  <si>
    <t>*   持家の帰属家賃を除く総合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</si>
</sst>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_);[Red]\(0\)"/>
    <numFmt numFmtId="209" formatCode="0.00_ "/>
    <numFmt numFmtId="210" formatCode="0.0_);[Red]\(0.0\)"/>
    <numFmt numFmtId="211" formatCode="0.00000"/>
    <numFmt numFmtId="212" formatCode="0.0000"/>
    <numFmt numFmtId="213" formatCode="#,##0.0000;&quot;△ &quot;#,##0.0000"/>
    <numFmt numFmtId="214" formatCode="0;&quot;△ &quot;0"/>
  </numFmts>
  <fonts count="19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color indexed="9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9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color indexed="9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92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93" fontId="2" fillId="0" borderId="0" xfId="0" applyNumberFormat="1" applyFont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10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93" fontId="6" fillId="0" borderId="0" xfId="0" applyNumberFormat="1" applyFont="1" applyAlignment="1">
      <alignment horizontal="right" vertical="center"/>
    </xf>
    <xf numFmtId="0" fontId="2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92" fontId="2" fillId="0" borderId="6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9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192" fontId="2" fillId="0" borderId="16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right" vertical="center"/>
    </xf>
    <xf numFmtId="192" fontId="2" fillId="0" borderId="0" xfId="0" applyNumberFormat="1" applyFont="1" applyBorder="1" applyAlignment="1">
      <alignment horizontal="right" vertical="center"/>
    </xf>
    <xf numFmtId="192" fontId="2" fillId="0" borderId="12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192" fontId="2" fillId="0" borderId="2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2" fillId="0" borderId="13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192" fontId="2" fillId="0" borderId="22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9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93" fontId="2" fillId="0" borderId="12" xfId="0" applyNumberFormat="1" applyFont="1" applyBorder="1" applyAlignment="1">
      <alignment horizontal="right" vertical="center"/>
    </xf>
    <xf numFmtId="193" fontId="2" fillId="0" borderId="6" xfId="0" applyNumberFormat="1" applyFont="1" applyBorder="1" applyAlignment="1">
      <alignment horizontal="right" vertical="center"/>
    </xf>
    <xf numFmtId="193" fontId="2" fillId="0" borderId="8" xfId="0" applyNumberFormat="1" applyFont="1" applyBorder="1" applyAlignment="1">
      <alignment horizontal="right" vertical="center"/>
    </xf>
    <xf numFmtId="193" fontId="2" fillId="0" borderId="9" xfId="0" applyNumberFormat="1" applyFont="1" applyBorder="1" applyAlignment="1">
      <alignment horizontal="right" vertical="center"/>
    </xf>
    <xf numFmtId="193" fontId="2" fillId="0" borderId="9" xfId="0" applyNumberFormat="1" applyFont="1" applyBorder="1" applyAlignment="1">
      <alignment horizontal="right" vertical="center"/>
    </xf>
    <xf numFmtId="193" fontId="2" fillId="0" borderId="13" xfId="0" applyNumberFormat="1" applyFont="1" applyBorder="1" applyAlignment="1">
      <alignment horizontal="right" vertical="center"/>
    </xf>
    <xf numFmtId="193" fontId="2" fillId="0" borderId="0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6" fillId="0" borderId="9" xfId="0" applyNumberFormat="1" applyFont="1" applyFill="1" applyBorder="1" applyAlignment="1">
      <alignment horizontal="right" vertical="center"/>
    </xf>
    <xf numFmtId="192" fontId="2" fillId="0" borderId="8" xfId="0" applyNumberFormat="1" applyFont="1" applyFill="1" applyBorder="1" applyAlignment="1">
      <alignment horizontal="right" vertical="center"/>
    </xf>
    <xf numFmtId="192" fontId="6" fillId="0" borderId="13" xfId="0" applyNumberFormat="1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2" xfId="17" applyFont="1" applyFill="1" applyBorder="1" applyAlignment="1">
      <alignment horizontal="right" vertical="center"/>
    </xf>
    <xf numFmtId="192" fontId="6" fillId="0" borderId="6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92" fontId="2" fillId="0" borderId="0" xfId="0" applyNumberFormat="1" applyFont="1" applyFill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192" fontId="6" fillId="0" borderId="16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92" fontId="2" fillId="0" borderId="31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92" fontId="2" fillId="0" borderId="3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14" fillId="2" borderId="13" xfId="0" applyFont="1" applyFill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 indent="1"/>
    </xf>
    <xf numFmtId="0" fontId="6" fillId="0" borderId="9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 horizontal="distributed" vertical="center" indent="1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49" fontId="14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49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4" fillId="2" borderId="0" xfId="0" applyFont="1" applyFill="1" applyBorder="1" applyAlignment="1">
      <alignment horizontal="distributed" vertical="center"/>
    </xf>
    <xf numFmtId="0" fontId="14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distributed" vertical="center" indent="1"/>
    </xf>
    <xf numFmtId="0" fontId="4" fillId="0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top"/>
    </xf>
    <xf numFmtId="0" fontId="2" fillId="0" borderId="2" xfId="0" applyFont="1" applyFill="1" applyBorder="1" applyAlignment="1">
      <alignment horizontal="distributed" vertical="center" indent="1"/>
    </xf>
    <xf numFmtId="0" fontId="6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93" fontId="4" fillId="3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Border="1" applyAlignment="1">
      <alignment horizontal="right" vertical="center"/>
    </xf>
    <xf numFmtId="192" fontId="4" fillId="0" borderId="6" xfId="0" applyNumberFormat="1" applyFont="1" applyBorder="1" applyAlignment="1">
      <alignment horizontal="right" vertical="center"/>
    </xf>
    <xf numFmtId="192" fontId="4" fillId="0" borderId="9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193" fontId="17" fillId="2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right" vertical="top"/>
    </xf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192" fontId="4" fillId="3" borderId="9" xfId="0" applyNumberFormat="1" applyFont="1" applyFill="1" applyBorder="1" applyAlignment="1">
      <alignment horizontal="right" vertical="center"/>
    </xf>
    <xf numFmtId="192" fontId="4" fillId="3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92" fontId="14" fillId="2" borderId="0" xfId="0" applyNumberFormat="1" applyFont="1" applyFill="1" applyAlignment="1">
      <alignment horizontal="right" vertical="center"/>
    </xf>
    <xf numFmtId="192" fontId="2" fillId="0" borderId="0" xfId="0" applyNumberFormat="1" applyFont="1" applyAlignment="1">
      <alignment horizontal="right" vertical="center"/>
    </xf>
    <xf numFmtId="192" fontId="7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horizontal="distributed" vertical="center"/>
    </xf>
    <xf numFmtId="19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92" fontId="7" fillId="0" borderId="0" xfId="0" applyNumberFormat="1" applyFont="1" applyBorder="1" applyAlignment="1">
      <alignment horizontal="right" vertical="center"/>
    </xf>
    <xf numFmtId="192" fontId="14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2" fontId="2" fillId="0" borderId="0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92" fontId="14" fillId="2" borderId="0" xfId="0" applyNumberFormat="1" applyFont="1" applyFill="1" applyBorder="1" applyAlignment="1">
      <alignment horizontal="right" vertical="center"/>
    </xf>
    <xf numFmtId="192" fontId="2" fillId="3" borderId="0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92" fontId="2" fillId="0" borderId="0" xfId="0" applyNumberFormat="1" applyFont="1" applyAlignment="1">
      <alignment horizontal="right" vertical="center"/>
    </xf>
    <xf numFmtId="192" fontId="2" fillId="0" borderId="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92" fontId="4" fillId="0" borderId="12" xfId="0" applyNumberFormat="1" applyFont="1" applyBorder="1" applyAlignment="1">
      <alignment horizontal="right" vertical="center"/>
    </xf>
    <xf numFmtId="38" fontId="17" fillId="2" borderId="13" xfId="17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192" fontId="17" fillId="2" borderId="13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14" fillId="2" borderId="13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10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38" xfId="0" applyFont="1" applyBorder="1" applyAlignment="1">
      <alignment horizontal="center"/>
    </xf>
    <xf numFmtId="0" fontId="2" fillId="0" borderId="1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192" fontId="2" fillId="0" borderId="8" xfId="0" applyNumberFormat="1" applyFont="1" applyFill="1" applyBorder="1" applyAlignment="1">
      <alignment horizontal="right" vertical="center"/>
    </xf>
    <xf numFmtId="192" fontId="2" fillId="0" borderId="13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distributed" vertical="center" indent="1"/>
    </xf>
    <xf numFmtId="0" fontId="6" fillId="3" borderId="2" xfId="0" applyFont="1" applyFill="1" applyBorder="1" applyAlignment="1">
      <alignment horizontal="distributed" vertical="center" indent="1"/>
    </xf>
    <xf numFmtId="192" fontId="6" fillId="3" borderId="9" xfId="0" applyNumberFormat="1" applyFont="1" applyFill="1" applyBorder="1" applyAlignment="1">
      <alignment horizontal="right" vertical="center"/>
    </xf>
    <xf numFmtId="192" fontId="6" fillId="3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192" fontId="2" fillId="0" borderId="9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192" fontId="2" fillId="0" borderId="9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192" fontId="2" fillId="0" borderId="12" xfId="0" applyNumberFormat="1" applyFont="1" applyFill="1" applyBorder="1" applyAlignment="1">
      <alignment horizontal="right" vertical="center"/>
    </xf>
    <xf numFmtId="192" fontId="2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10" fillId="0" borderId="5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193" fontId="2" fillId="0" borderId="0" xfId="0" applyNumberFormat="1" applyFont="1" applyFill="1" applyBorder="1" applyAlignment="1">
      <alignment horizontal="right" vertical="center"/>
    </xf>
    <xf numFmtId="193" fontId="6" fillId="3" borderId="0" xfId="0" applyNumberFormat="1" applyFont="1" applyFill="1" applyBorder="1" applyAlignment="1">
      <alignment horizontal="right" vertical="center"/>
    </xf>
    <xf numFmtId="193" fontId="2" fillId="0" borderId="6" xfId="0" applyNumberFormat="1" applyFont="1" applyFill="1" applyBorder="1" applyAlignment="1">
      <alignment horizontal="right" vertical="center"/>
    </xf>
    <xf numFmtId="19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193" fontId="14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top"/>
    </xf>
    <xf numFmtId="0" fontId="2" fillId="0" borderId="38" xfId="0" applyFont="1" applyBorder="1" applyAlignment="1">
      <alignment horizontal="center" vertical="distributed" textRotation="255"/>
    </xf>
    <xf numFmtId="0" fontId="2" fillId="0" borderId="39" xfId="0" applyFont="1" applyBorder="1" applyAlignment="1">
      <alignment horizontal="center" vertical="distributed" textRotation="255"/>
    </xf>
    <xf numFmtId="0" fontId="0" fillId="0" borderId="5" xfId="0" applyBorder="1" applyAlignment="1">
      <alignment horizontal="center" vertical="distributed" textRotation="255"/>
    </xf>
    <xf numFmtId="0" fontId="2" fillId="0" borderId="40" xfId="0" applyFont="1" applyBorder="1" applyAlignment="1">
      <alignment horizontal="center" vertical="distributed" textRotation="255"/>
    </xf>
    <xf numFmtId="0" fontId="2" fillId="0" borderId="1" xfId="0" applyFont="1" applyBorder="1" applyAlignment="1">
      <alignment horizontal="center" vertical="distributed" textRotation="255"/>
    </xf>
    <xf numFmtId="0" fontId="2" fillId="0" borderId="9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distributed" textRotation="255"/>
    </xf>
    <xf numFmtId="0" fontId="0" fillId="0" borderId="10" xfId="0" applyBorder="1" applyAlignment="1">
      <alignment horizontal="center" vertical="distributed" textRotation="255"/>
    </xf>
    <xf numFmtId="0" fontId="0" fillId="0" borderId="35" xfId="0" applyBorder="1" applyAlignment="1">
      <alignment horizontal="center" vertical="distributed" textRotation="255"/>
    </xf>
    <xf numFmtId="0" fontId="2" fillId="0" borderId="36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distributed" textRotation="255"/>
    </xf>
    <xf numFmtId="0" fontId="0" fillId="0" borderId="10" xfId="0" applyFont="1" applyBorder="1" applyAlignment="1">
      <alignment horizontal="center" vertical="distributed" textRotation="255"/>
    </xf>
    <xf numFmtId="0" fontId="0" fillId="0" borderId="11" xfId="0" applyFont="1" applyBorder="1" applyAlignment="1">
      <alignment horizontal="center" vertical="distributed" textRotation="255"/>
    </xf>
    <xf numFmtId="0" fontId="2" fillId="0" borderId="7" xfId="0" applyFont="1" applyFill="1" applyBorder="1" applyAlignment="1">
      <alignment horizontal="center" vertical="distributed" textRotation="255"/>
    </xf>
    <xf numFmtId="0" fontId="2" fillId="0" borderId="39" xfId="0" applyFont="1" applyFill="1" applyBorder="1" applyAlignment="1">
      <alignment horizontal="center" vertical="distributed" textRotation="255"/>
    </xf>
    <xf numFmtId="0" fontId="2" fillId="0" borderId="5" xfId="0" applyFont="1" applyFill="1" applyBorder="1" applyAlignment="1">
      <alignment horizontal="center" vertical="distributed" textRotation="255"/>
    </xf>
    <xf numFmtId="0" fontId="0" fillId="0" borderId="5" xfId="0" applyFill="1" applyBorder="1" applyAlignment="1">
      <alignment horizontal="center" vertical="distributed" textRotation="255"/>
    </xf>
    <xf numFmtId="0" fontId="2" fillId="0" borderId="5" xfId="0" applyFont="1" applyBorder="1" applyAlignment="1">
      <alignment horizontal="center" vertical="distributed" textRotation="255"/>
    </xf>
    <xf numFmtId="0" fontId="2" fillId="0" borderId="8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9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35" xfId="0" applyFill="1" applyBorder="1" applyAlignment="1">
      <alignment horizontal="center" vertical="distributed" textRotation="255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distributed" textRotation="255"/>
    </xf>
    <xf numFmtId="0" fontId="2" fillId="0" borderId="1" xfId="0" applyFont="1" applyFill="1" applyBorder="1" applyAlignment="1">
      <alignment horizontal="center" vertical="distributed" textRotation="255"/>
    </xf>
    <xf numFmtId="0" fontId="2" fillId="0" borderId="4" xfId="0" applyFont="1" applyFill="1" applyBorder="1" applyAlignment="1">
      <alignment horizontal="center" vertical="distributed" textRotation="255"/>
    </xf>
    <xf numFmtId="0" fontId="2" fillId="0" borderId="2" xfId="0" applyFont="1" applyFill="1" applyBorder="1" applyAlignment="1">
      <alignment horizontal="center" vertical="distributed" textRotation="255"/>
    </xf>
    <xf numFmtId="0" fontId="0" fillId="0" borderId="11" xfId="0" applyFill="1" applyBorder="1" applyAlignment="1">
      <alignment horizontal="center" vertical="distributed" textRotation="255"/>
    </xf>
    <xf numFmtId="0" fontId="9" fillId="0" borderId="0" xfId="0" applyFont="1" applyFill="1" applyAlignment="1">
      <alignment horizontal="right" vertical="center"/>
    </xf>
    <xf numFmtId="0" fontId="9" fillId="0" borderId="0" xfId="0" applyFont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0" fillId="0" borderId="6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2" fillId="0" borderId="0" xfId="0" applyFont="1" applyAlignment="1">
      <alignment horizontal="distributed" vertical="center" indent="1"/>
    </xf>
    <xf numFmtId="0" fontId="2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 indent="1"/>
    </xf>
    <xf numFmtId="0" fontId="0" fillId="0" borderId="2" xfId="0" applyFont="1" applyBorder="1" applyAlignment="1">
      <alignment horizontal="distributed" vertical="center" indent="1"/>
    </xf>
    <xf numFmtId="0" fontId="0" fillId="0" borderId="0" xfId="0" applyFont="1" applyAlignment="1">
      <alignment horizontal="distributed" vertical="center" indent="1"/>
    </xf>
    <xf numFmtId="0" fontId="0" fillId="0" borderId="2" xfId="0" applyFont="1" applyBorder="1" applyAlignment="1">
      <alignment horizontal="distributed" vertical="center" indent="1"/>
    </xf>
    <xf numFmtId="0" fontId="6" fillId="0" borderId="13" xfId="0" applyFont="1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6" fillId="0" borderId="0" xfId="0" applyFont="1" applyAlignment="1">
      <alignment horizontal="distributed" vertical="center" indent="1"/>
    </xf>
    <xf numFmtId="0" fontId="2" fillId="0" borderId="0" xfId="0" applyFont="1" applyBorder="1" applyAlignment="1">
      <alignment horizontal="left" vertical="center" textRotation="255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2" fillId="0" borderId="2" xfId="0" applyFont="1" applyBorder="1" applyAlignment="1">
      <alignment horizontal="right" vertical="center" textRotation="255"/>
    </xf>
    <xf numFmtId="0" fontId="0" fillId="0" borderId="2" xfId="0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textRotation="255"/>
    </xf>
    <xf numFmtId="0" fontId="2" fillId="0" borderId="0" xfId="0" applyFont="1" applyAlignment="1">
      <alignment horizontal="left" vertical="center" textRotation="255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0" fontId="2" fillId="0" borderId="30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distributed" vertical="center" wrapText="1" indent="1"/>
    </xf>
    <xf numFmtId="0" fontId="10" fillId="0" borderId="2" xfId="0" applyFont="1" applyBorder="1" applyAlignment="1">
      <alignment horizontal="distributed" vertical="center" wrapText="1" indent="1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right" vertical="center"/>
    </xf>
    <xf numFmtId="0" fontId="10" fillId="0" borderId="24" xfId="0" applyFont="1" applyBorder="1" applyAlignment="1">
      <alignment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4" xfId="0" applyFont="1" applyFill="1" applyBorder="1" applyAlignment="1">
      <alignment horizontal="distributed" vertical="center" indent="1"/>
    </xf>
    <xf numFmtId="0" fontId="2" fillId="0" borderId="3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distributed" vertical="center" indent="1"/>
    </xf>
    <xf numFmtId="0" fontId="0" fillId="0" borderId="0" xfId="0" applyFill="1" applyAlignment="1">
      <alignment horizontal="distributed" vertical="center" indent="1"/>
    </xf>
    <xf numFmtId="0" fontId="0" fillId="0" borderId="2" xfId="0" applyFill="1" applyBorder="1" applyAlignment="1">
      <alignment horizontal="distributed" vertical="center" indent="1"/>
    </xf>
    <xf numFmtId="0" fontId="0" fillId="0" borderId="0" xfId="0" applyFill="1" applyBorder="1" applyAlignment="1">
      <alignment horizontal="distributed" vertical="center" indent="1"/>
    </xf>
    <xf numFmtId="0" fontId="0" fillId="0" borderId="0" xfId="0" applyFont="1" applyFill="1" applyAlignment="1">
      <alignment horizontal="distributed" vertical="center" indent="1"/>
    </xf>
    <xf numFmtId="0" fontId="0" fillId="0" borderId="2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6" fillId="0" borderId="18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" xfId="0" applyFont="1" applyBorder="1" applyAlignment="1">
      <alignment horizontal="right" vertical="center"/>
    </xf>
    <xf numFmtId="0" fontId="2" fillId="0" borderId="6" xfId="0" applyFont="1" applyFill="1" applyBorder="1" applyAlignment="1">
      <alignment horizontal="distributed" vertical="center" indent="1"/>
    </xf>
    <xf numFmtId="0" fontId="0" fillId="0" borderId="6" xfId="0" applyFill="1" applyBorder="1" applyAlignment="1">
      <alignment horizontal="distributed" vertical="center" indent="1"/>
    </xf>
    <xf numFmtId="0" fontId="0" fillId="0" borderId="3" xfId="0" applyFill="1" applyBorder="1" applyAlignment="1">
      <alignment horizontal="distributed" vertical="center" indent="1"/>
    </xf>
    <xf numFmtId="0" fontId="11" fillId="0" borderId="2" xfId="0" applyFont="1" applyFill="1" applyBorder="1" applyAlignment="1">
      <alignment horizontal="distributed" vertical="center" indent="1"/>
    </xf>
    <xf numFmtId="192" fontId="6" fillId="0" borderId="0" xfId="0" applyNumberFormat="1" applyFont="1" applyFill="1" applyBorder="1" applyAlignment="1">
      <alignment horizontal="right" vertical="center"/>
    </xf>
    <xf numFmtId="192" fontId="6" fillId="0" borderId="9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92" fontId="2" fillId="0" borderId="9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top"/>
    </xf>
    <xf numFmtId="0" fontId="0" fillId="0" borderId="6" xfId="0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192" fontId="4" fillId="0" borderId="0" xfId="0" applyNumberFormat="1" applyFont="1" applyAlignment="1">
      <alignment horizontal="right" vertical="center"/>
    </xf>
    <xf numFmtId="192" fontId="8" fillId="0" borderId="0" xfId="0" applyNumberFormat="1" applyFont="1" applyFill="1" applyBorder="1" applyAlignment="1">
      <alignment horizontal="right" vertical="center"/>
    </xf>
    <xf numFmtId="192" fontId="4" fillId="0" borderId="9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8" fillId="3" borderId="9" xfId="0" applyNumberFormat="1" applyFont="1" applyFill="1" applyBorder="1" applyAlignment="1">
      <alignment horizontal="right" vertical="center"/>
    </xf>
    <xf numFmtId="192" fontId="8" fillId="3" borderId="0" xfId="0" applyNumberFormat="1" applyFont="1" applyFill="1" applyBorder="1" applyAlignment="1">
      <alignment horizontal="right" vertical="center"/>
    </xf>
    <xf numFmtId="192" fontId="8" fillId="0" borderId="9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8" fontId="0" fillId="0" borderId="13" xfId="17" applyFont="1" applyFill="1" applyBorder="1" applyAlignment="1">
      <alignment vertical="center"/>
    </xf>
    <xf numFmtId="38" fontId="0" fillId="0" borderId="13" xfId="17" applyFill="1" applyBorder="1" applyAlignment="1">
      <alignment vertical="center"/>
    </xf>
    <xf numFmtId="38" fontId="0" fillId="0" borderId="4" xfId="17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0" xfId="17" applyFill="1" applyBorder="1" applyAlignment="1">
      <alignment vertical="center"/>
    </xf>
    <xf numFmtId="38" fontId="0" fillId="0" borderId="2" xfId="17" applyFill="1" applyBorder="1" applyAlignment="1">
      <alignment vertical="center"/>
    </xf>
    <xf numFmtId="38" fontId="0" fillId="0" borderId="6" xfId="17" applyFont="1" applyFill="1" applyBorder="1" applyAlignment="1">
      <alignment vertical="center"/>
    </xf>
    <xf numFmtId="38" fontId="0" fillId="0" borderId="6" xfId="17" applyFill="1" applyBorder="1" applyAlignment="1">
      <alignment vertical="center"/>
    </xf>
    <xf numFmtId="38" fontId="0" fillId="0" borderId="3" xfId="17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b/>
        <i val="0"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9.5" customHeight="1"/>
  <cols>
    <col min="1" max="1" width="4.625" style="53" customWidth="1"/>
    <col min="2" max="16384" width="5.625" style="53" customWidth="1"/>
  </cols>
  <sheetData>
    <row r="6" spans="2:16" ht="19.5" customHeight="1">
      <c r="B6" s="229" t="s">
        <v>213</v>
      </c>
      <c r="C6" s="226"/>
      <c r="D6" s="230" t="s">
        <v>246</v>
      </c>
      <c r="E6" s="231"/>
      <c r="F6" s="231"/>
      <c r="G6" s="231"/>
      <c r="H6" s="231"/>
      <c r="I6" s="231"/>
      <c r="J6" s="231"/>
      <c r="K6" s="231"/>
      <c r="L6" s="231"/>
      <c r="M6" s="231"/>
      <c r="N6" s="52"/>
      <c r="O6" s="52"/>
      <c r="P6" s="52"/>
    </row>
    <row r="7" spans="2:16" ht="19.5" customHeight="1">
      <c r="B7" s="226"/>
      <c r="C7" s="226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52"/>
      <c r="O7" s="52"/>
      <c r="P7" s="52"/>
    </row>
    <row r="8" ht="19.5" customHeight="1">
      <c r="D8" s="54"/>
    </row>
    <row r="9" spans="3:7" ht="19.5" customHeight="1">
      <c r="C9" s="90"/>
      <c r="D9" s="91"/>
      <c r="E9" s="90"/>
      <c r="F9" s="90"/>
      <c r="G9" s="90"/>
    </row>
    <row r="11" spans="4:16" ht="19.5" customHeight="1">
      <c r="D11" s="225" t="s">
        <v>214</v>
      </c>
      <c r="E11" s="226"/>
      <c r="F11" s="224" t="s">
        <v>215</v>
      </c>
      <c r="G11" s="227"/>
      <c r="H11" s="227"/>
      <c r="I11" s="227"/>
      <c r="J11" s="227"/>
      <c r="K11" s="227"/>
      <c r="L11" s="52"/>
      <c r="M11" s="52"/>
      <c r="N11" s="52"/>
      <c r="O11" s="52"/>
      <c r="P11" s="52"/>
    </row>
    <row r="12" spans="4:16" ht="19.5" customHeight="1">
      <c r="D12" s="225" t="s">
        <v>216</v>
      </c>
      <c r="E12" s="226"/>
      <c r="F12" s="224" t="s">
        <v>217</v>
      </c>
      <c r="G12" s="227"/>
      <c r="H12" s="227"/>
      <c r="I12" s="227"/>
      <c r="J12" s="227"/>
      <c r="K12" s="52"/>
      <c r="L12" s="52"/>
      <c r="M12" s="52"/>
      <c r="N12" s="52"/>
      <c r="O12" s="52"/>
      <c r="P12" s="52"/>
    </row>
    <row r="13" spans="4:16" ht="19.5" customHeight="1">
      <c r="D13" s="225" t="s">
        <v>417</v>
      </c>
      <c r="E13" s="226"/>
      <c r="F13" s="224" t="s">
        <v>418</v>
      </c>
      <c r="G13" s="228"/>
      <c r="H13" s="228"/>
      <c r="I13" s="228"/>
      <c r="J13" s="228"/>
      <c r="K13" s="52"/>
      <c r="L13" s="52"/>
      <c r="M13" s="52"/>
      <c r="N13" s="52"/>
      <c r="O13" s="52"/>
      <c r="P13" s="52"/>
    </row>
    <row r="14" spans="4:16" ht="19.5" customHeight="1">
      <c r="D14" s="225" t="s">
        <v>218</v>
      </c>
      <c r="E14" s="226"/>
      <c r="F14" s="224" t="s">
        <v>419</v>
      </c>
      <c r="G14" s="228"/>
      <c r="H14" s="228"/>
      <c r="I14" s="228"/>
      <c r="J14" s="52"/>
      <c r="K14" s="52"/>
      <c r="L14" s="52"/>
      <c r="M14" s="52"/>
      <c r="N14" s="52"/>
      <c r="O14" s="52"/>
      <c r="P14" s="52"/>
    </row>
    <row r="15" spans="4:16" ht="19.5" customHeight="1">
      <c r="D15" s="225" t="s">
        <v>219</v>
      </c>
      <c r="E15" s="226"/>
      <c r="F15" s="224" t="s">
        <v>420</v>
      </c>
      <c r="G15" s="228"/>
      <c r="H15" s="228"/>
      <c r="I15" s="228"/>
      <c r="J15" s="52"/>
      <c r="K15" s="52"/>
      <c r="L15" s="52"/>
      <c r="M15" s="52"/>
      <c r="N15" s="52"/>
      <c r="O15" s="52"/>
      <c r="P15" s="52"/>
    </row>
    <row r="16" spans="4:16" ht="19.5" customHeight="1">
      <c r="D16" s="225" t="s">
        <v>220</v>
      </c>
      <c r="E16" s="226"/>
      <c r="F16" s="224" t="s">
        <v>221</v>
      </c>
      <c r="G16" s="227"/>
      <c r="H16" s="227"/>
      <c r="I16" s="227"/>
      <c r="J16" s="52"/>
      <c r="K16" s="52"/>
      <c r="L16" s="52"/>
      <c r="M16" s="52"/>
      <c r="N16" s="52"/>
      <c r="O16" s="52"/>
      <c r="P16" s="52"/>
    </row>
    <row r="17" spans="4:16" ht="19.5" customHeight="1">
      <c r="D17" s="225" t="s">
        <v>222</v>
      </c>
      <c r="E17" s="226"/>
      <c r="F17" s="224" t="s">
        <v>786</v>
      </c>
      <c r="G17" s="224"/>
      <c r="H17" s="224"/>
      <c r="I17" s="224"/>
      <c r="J17" s="224"/>
      <c r="K17" s="224"/>
      <c r="L17" s="224"/>
      <c r="M17" s="224"/>
      <c r="N17" s="52"/>
      <c r="O17" s="52"/>
      <c r="P17" s="52"/>
    </row>
    <row r="18" spans="4:16" ht="19.5" customHeight="1">
      <c r="D18" s="225" t="s">
        <v>223</v>
      </c>
      <c r="E18" s="226"/>
      <c r="F18" s="224" t="s">
        <v>224</v>
      </c>
      <c r="G18" s="224"/>
      <c r="H18" s="224"/>
      <c r="I18" s="224"/>
      <c r="J18" s="224"/>
      <c r="K18" s="224"/>
      <c r="L18" s="52"/>
      <c r="M18" s="52"/>
      <c r="N18" s="52"/>
      <c r="O18" s="52"/>
      <c r="P18" s="52"/>
    </row>
    <row r="19" spans="4:16" ht="19.5" customHeight="1">
      <c r="D19" s="225" t="s">
        <v>225</v>
      </c>
      <c r="E19" s="226"/>
      <c r="F19" s="224" t="s">
        <v>226</v>
      </c>
      <c r="G19" s="224"/>
      <c r="H19" s="224"/>
      <c r="I19" s="224"/>
      <c r="J19" s="224"/>
      <c r="K19" s="224"/>
      <c r="L19" s="224"/>
      <c r="M19" s="224"/>
      <c r="N19" s="52"/>
      <c r="O19" s="52"/>
      <c r="P19" s="52"/>
    </row>
    <row r="20" spans="4:16" ht="19.5" customHeight="1">
      <c r="D20" s="225" t="s">
        <v>227</v>
      </c>
      <c r="E20" s="226"/>
      <c r="F20" s="224" t="s">
        <v>785</v>
      </c>
      <c r="G20" s="224"/>
      <c r="H20" s="224"/>
      <c r="I20" s="224"/>
      <c r="J20" s="224"/>
      <c r="K20" s="224"/>
      <c r="L20" s="224"/>
      <c r="M20" s="224"/>
      <c r="N20" s="52"/>
      <c r="O20" s="52"/>
      <c r="P20" s="52"/>
    </row>
    <row r="21" spans="4:16" ht="19.5" customHeight="1">
      <c r="D21" s="225" t="s">
        <v>228</v>
      </c>
      <c r="E21" s="226"/>
      <c r="F21" s="224" t="s">
        <v>229</v>
      </c>
      <c r="G21" s="227"/>
      <c r="H21" s="227"/>
      <c r="I21" s="227"/>
      <c r="J21" s="227"/>
      <c r="K21" s="227"/>
      <c r="L21" s="52"/>
      <c r="M21" s="52"/>
      <c r="N21" s="52"/>
      <c r="O21" s="52"/>
      <c r="P21" s="52"/>
    </row>
    <row r="22" spans="4:15" ht="19.5" customHeight="1">
      <c r="D22" s="225" t="s">
        <v>230</v>
      </c>
      <c r="E22" s="226"/>
      <c r="F22" s="224" t="s">
        <v>231</v>
      </c>
      <c r="G22" s="227"/>
      <c r="H22" s="227"/>
      <c r="I22" s="227"/>
      <c r="J22" s="227"/>
      <c r="K22" s="227"/>
      <c r="L22" s="227"/>
      <c r="M22" s="227"/>
      <c r="N22" s="227"/>
      <c r="O22" s="52"/>
    </row>
    <row r="23" spans="4:15" ht="19.5" customHeight="1">
      <c r="D23" s="225" t="s">
        <v>232</v>
      </c>
      <c r="E23" s="226"/>
      <c r="F23" s="224" t="s">
        <v>233</v>
      </c>
      <c r="G23" s="224"/>
      <c r="H23" s="224"/>
      <c r="I23" s="224"/>
      <c r="J23" s="224"/>
      <c r="K23" s="52"/>
      <c r="L23" s="52"/>
      <c r="M23" s="52"/>
      <c r="N23" s="52"/>
      <c r="O23" s="52"/>
    </row>
    <row r="24" spans="4:15" ht="19.5" customHeight="1">
      <c r="D24" s="225" t="s">
        <v>234</v>
      </c>
      <c r="E24" s="226"/>
      <c r="F24" s="224" t="s">
        <v>235</v>
      </c>
      <c r="G24" s="224"/>
      <c r="H24" s="224"/>
      <c r="I24" s="224"/>
      <c r="J24" s="224"/>
      <c r="K24" s="52"/>
      <c r="L24" s="52"/>
      <c r="M24" s="52"/>
      <c r="N24" s="52"/>
      <c r="O24" s="52"/>
    </row>
    <row r="25" ht="19.5" customHeight="1">
      <c r="D25" s="54"/>
    </row>
    <row r="26" ht="19.5" customHeight="1">
      <c r="D26" s="54"/>
    </row>
    <row r="27" ht="19.5" customHeight="1">
      <c r="D27" s="54"/>
    </row>
    <row r="28" ht="19.5" customHeight="1">
      <c r="D28" s="54"/>
    </row>
    <row r="29" ht="19.5" customHeight="1">
      <c r="D29" s="54"/>
    </row>
    <row r="30" ht="19.5" customHeight="1">
      <c r="D30" s="54"/>
    </row>
    <row r="31" ht="19.5" customHeight="1">
      <c r="D31" s="54"/>
    </row>
    <row r="32" ht="19.5" customHeight="1">
      <c r="D32" s="54"/>
    </row>
    <row r="33" spans="4:7" ht="19.5" customHeight="1">
      <c r="D33" s="54"/>
      <c r="G33" s="2"/>
    </row>
    <row r="34" spans="4:7" ht="19.5" customHeight="1">
      <c r="D34" s="54"/>
      <c r="G34" s="2"/>
    </row>
    <row r="35" ht="19.5" customHeight="1">
      <c r="D35" s="54"/>
    </row>
  </sheetData>
  <mergeCells count="30">
    <mergeCell ref="F17:M17"/>
    <mergeCell ref="F19:M19"/>
    <mergeCell ref="F20:M20"/>
    <mergeCell ref="F22:N22"/>
    <mergeCell ref="F21:K21"/>
    <mergeCell ref="B6:C7"/>
    <mergeCell ref="D22:E22"/>
    <mergeCell ref="D21:E21"/>
    <mergeCell ref="D20:E20"/>
    <mergeCell ref="D12:E12"/>
    <mergeCell ref="D13:E13"/>
    <mergeCell ref="D18:E18"/>
    <mergeCell ref="D6:M7"/>
    <mergeCell ref="F11:K11"/>
    <mergeCell ref="D11:E11"/>
    <mergeCell ref="F12:J12"/>
    <mergeCell ref="F13:J13"/>
    <mergeCell ref="F15:I15"/>
    <mergeCell ref="F16:I16"/>
    <mergeCell ref="F14:I14"/>
    <mergeCell ref="F24:J24"/>
    <mergeCell ref="D14:E14"/>
    <mergeCell ref="D15:E15"/>
    <mergeCell ref="D17:E17"/>
    <mergeCell ref="D16:E16"/>
    <mergeCell ref="F18:K18"/>
    <mergeCell ref="D24:E24"/>
    <mergeCell ref="D23:E23"/>
    <mergeCell ref="D19:E19"/>
    <mergeCell ref="F23:J2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showGridLines="0" zoomScaleSheetLayoutView="100" workbookViewId="0" topLeftCell="A1">
      <selection activeCell="A1" sqref="A1:G1"/>
    </sheetView>
  </sheetViews>
  <sheetFormatPr defaultColWidth="9.00390625" defaultRowHeight="19.5" customHeight="1"/>
  <cols>
    <col min="1" max="1" width="5.625" style="1" customWidth="1"/>
    <col min="2" max="2" width="21.625" style="1" customWidth="1"/>
    <col min="3" max="3" width="31.875" style="1" customWidth="1"/>
    <col min="4" max="4" width="11.125" style="1" customWidth="1"/>
    <col min="5" max="6" width="14.50390625" style="1" customWidth="1"/>
    <col min="7" max="7" width="14.50390625" style="1" bestFit="1" customWidth="1"/>
    <col min="8" max="18" width="7.875" style="1" customWidth="1"/>
    <col min="19" max="19" width="7.25390625" style="1" bestFit="1" customWidth="1"/>
    <col min="20" max="20" width="3.125" style="1" customWidth="1"/>
    <col min="21" max="16384" width="3.625" style="1" customWidth="1"/>
  </cols>
  <sheetData>
    <row r="1" spans="1:20" ht="30" customHeight="1">
      <c r="A1" s="212" t="s">
        <v>262</v>
      </c>
      <c r="B1" s="212"/>
      <c r="C1" s="212"/>
      <c r="D1" s="212"/>
      <c r="E1" s="212"/>
      <c r="F1" s="212"/>
      <c r="G1" s="212"/>
      <c r="H1" s="78" t="s">
        <v>263</v>
      </c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" ht="19.5" customHeight="1" thickBot="1">
      <c r="A2" s="193" t="s">
        <v>264</v>
      </c>
      <c r="B2" s="227"/>
    </row>
    <row r="3" spans="1:21" ht="19.5" customHeight="1">
      <c r="A3" s="248" t="s">
        <v>265</v>
      </c>
      <c r="B3" s="240"/>
      <c r="C3" s="381" t="s">
        <v>266</v>
      </c>
      <c r="D3" s="382"/>
      <c r="E3" s="385" t="s">
        <v>267</v>
      </c>
      <c r="F3" s="175"/>
      <c r="G3" s="248"/>
      <c r="H3" s="240" t="s">
        <v>268</v>
      </c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 t="s">
        <v>269</v>
      </c>
      <c r="U3" s="379"/>
    </row>
    <row r="4" spans="1:21" ht="19.5" customHeight="1">
      <c r="A4" s="182"/>
      <c r="B4" s="243"/>
      <c r="C4" s="383"/>
      <c r="D4" s="384"/>
      <c r="E4" s="80" t="s">
        <v>407</v>
      </c>
      <c r="F4" s="42" t="s">
        <v>408</v>
      </c>
      <c r="G4" s="170" t="s">
        <v>725</v>
      </c>
      <c r="H4" s="171" t="s">
        <v>270</v>
      </c>
      <c r="I4" s="83" t="s">
        <v>271</v>
      </c>
      <c r="J4" s="83" t="s">
        <v>272</v>
      </c>
      <c r="K4" s="83" t="s">
        <v>273</v>
      </c>
      <c r="L4" s="83" t="s">
        <v>274</v>
      </c>
      <c r="M4" s="83" t="s">
        <v>275</v>
      </c>
      <c r="N4" s="83" t="s">
        <v>276</v>
      </c>
      <c r="O4" s="83" t="s">
        <v>277</v>
      </c>
      <c r="P4" s="83" t="s">
        <v>278</v>
      </c>
      <c r="Q4" s="83" t="s">
        <v>279</v>
      </c>
      <c r="R4" s="83" t="s">
        <v>280</v>
      </c>
      <c r="S4" s="82" t="s">
        <v>281</v>
      </c>
      <c r="T4" s="242"/>
      <c r="U4" s="380"/>
    </row>
    <row r="5" spans="1:21" ht="22.5" customHeight="1">
      <c r="A5" s="58" t="s">
        <v>282</v>
      </c>
      <c r="B5" s="145" t="s">
        <v>283</v>
      </c>
      <c r="C5" s="92" t="s">
        <v>284</v>
      </c>
      <c r="D5" s="97"/>
      <c r="E5" s="137">
        <v>2467.229953202041</v>
      </c>
      <c r="F5" s="79">
        <v>2930.1573701410384</v>
      </c>
      <c r="G5" s="118">
        <f aca="true" t="shared" si="0" ref="G5:G11">AVERAGEA(H5:S5)</f>
        <v>2422.0833333333335</v>
      </c>
      <c r="H5" s="430">
        <v>2405</v>
      </c>
      <c r="I5" s="431">
        <v>2462</v>
      </c>
      <c r="J5" s="431">
        <v>2359</v>
      </c>
      <c r="K5" s="431">
        <v>2467</v>
      </c>
      <c r="L5" s="431">
        <v>2358</v>
      </c>
      <c r="M5" s="431">
        <v>2503</v>
      </c>
      <c r="N5" s="431">
        <v>2431</v>
      </c>
      <c r="O5" s="431">
        <v>2379</v>
      </c>
      <c r="P5" s="431">
        <v>2343</v>
      </c>
      <c r="Q5" s="431">
        <v>2442</v>
      </c>
      <c r="R5" s="431">
        <v>2455</v>
      </c>
      <c r="S5" s="432">
        <v>2461</v>
      </c>
      <c r="T5" s="65"/>
      <c r="U5" s="3" t="s">
        <v>285</v>
      </c>
    </row>
    <row r="6" spans="1:21" ht="22.5" customHeight="1">
      <c r="A6" s="58" t="s">
        <v>286</v>
      </c>
      <c r="B6" s="144" t="s">
        <v>287</v>
      </c>
      <c r="C6" s="93" t="s">
        <v>432</v>
      </c>
      <c r="D6" s="96" t="s">
        <v>424</v>
      </c>
      <c r="E6" s="77">
        <v>170.59382668271988</v>
      </c>
      <c r="F6" s="56">
        <v>169.85694444444442</v>
      </c>
      <c r="G6" s="115">
        <f t="shared" si="0"/>
        <v>163.91666666666666</v>
      </c>
      <c r="H6" s="433">
        <v>169</v>
      </c>
      <c r="I6" s="434">
        <v>164</v>
      </c>
      <c r="J6" s="434">
        <v>165</v>
      </c>
      <c r="K6" s="434">
        <v>164</v>
      </c>
      <c r="L6" s="434">
        <v>163</v>
      </c>
      <c r="M6" s="434">
        <v>168</v>
      </c>
      <c r="N6" s="434">
        <v>165</v>
      </c>
      <c r="O6" s="434">
        <v>164</v>
      </c>
      <c r="P6" s="434">
        <v>165</v>
      </c>
      <c r="Q6" s="434">
        <v>164</v>
      </c>
      <c r="R6" s="434">
        <v>157</v>
      </c>
      <c r="S6" s="435">
        <v>159</v>
      </c>
      <c r="T6" s="45"/>
      <c r="U6" s="3" t="s">
        <v>288</v>
      </c>
    </row>
    <row r="7" spans="1:21" ht="22.5" customHeight="1">
      <c r="A7" s="58" t="s">
        <v>289</v>
      </c>
      <c r="B7" s="144" t="s">
        <v>290</v>
      </c>
      <c r="C7" s="93" t="s">
        <v>425</v>
      </c>
      <c r="D7" s="96" t="s">
        <v>426</v>
      </c>
      <c r="E7" s="77">
        <v>180.8829133700264</v>
      </c>
      <c r="F7" s="56">
        <v>177.2863791423002</v>
      </c>
      <c r="G7" s="115">
        <f t="shared" si="0"/>
        <v>174</v>
      </c>
      <c r="H7" s="433">
        <v>172</v>
      </c>
      <c r="I7" s="434">
        <v>173</v>
      </c>
      <c r="J7" s="434">
        <v>176</v>
      </c>
      <c r="K7" s="434">
        <v>176</v>
      </c>
      <c r="L7" s="434">
        <v>171</v>
      </c>
      <c r="M7" s="434">
        <v>174</v>
      </c>
      <c r="N7" s="434">
        <v>174</v>
      </c>
      <c r="O7" s="434">
        <v>174</v>
      </c>
      <c r="P7" s="434">
        <v>177</v>
      </c>
      <c r="Q7" s="434">
        <v>173</v>
      </c>
      <c r="R7" s="434">
        <v>173</v>
      </c>
      <c r="S7" s="435">
        <v>175</v>
      </c>
      <c r="T7" s="45"/>
      <c r="U7" s="3" t="s">
        <v>291</v>
      </c>
    </row>
    <row r="8" spans="1:21" ht="22.5" customHeight="1">
      <c r="A8" s="58" t="s">
        <v>292</v>
      </c>
      <c r="B8" s="144" t="s">
        <v>293</v>
      </c>
      <c r="C8" s="93" t="s">
        <v>427</v>
      </c>
      <c r="D8" s="96" t="s">
        <v>428</v>
      </c>
      <c r="E8" s="77">
        <v>333.8435439599816</v>
      </c>
      <c r="F8" s="56">
        <v>398.21832358674465</v>
      </c>
      <c r="G8" s="115">
        <f t="shared" si="0"/>
        <v>401.9166666666667</v>
      </c>
      <c r="H8" s="433">
        <v>368</v>
      </c>
      <c r="I8" s="434">
        <v>337</v>
      </c>
      <c r="J8" s="434">
        <v>386</v>
      </c>
      <c r="K8" s="434">
        <v>376</v>
      </c>
      <c r="L8" s="434">
        <v>415</v>
      </c>
      <c r="M8" s="434">
        <v>412</v>
      </c>
      <c r="N8" s="434">
        <v>396</v>
      </c>
      <c r="O8" s="434">
        <v>432</v>
      </c>
      <c r="P8" s="434">
        <v>431</v>
      </c>
      <c r="Q8" s="434">
        <v>427</v>
      </c>
      <c r="R8" s="434">
        <v>410</v>
      </c>
      <c r="S8" s="435">
        <v>433</v>
      </c>
      <c r="T8" s="45"/>
      <c r="U8" s="3" t="s">
        <v>294</v>
      </c>
    </row>
    <row r="9" spans="1:21" ht="22.5" customHeight="1">
      <c r="A9" s="58" t="s">
        <v>295</v>
      </c>
      <c r="B9" s="144" t="s">
        <v>296</v>
      </c>
      <c r="C9" s="93" t="s">
        <v>427</v>
      </c>
      <c r="D9" s="96" t="s">
        <v>428</v>
      </c>
      <c r="E9" s="77">
        <v>157.79784428391238</v>
      </c>
      <c r="F9" s="56">
        <v>161.62200292397662</v>
      </c>
      <c r="G9" s="115">
        <f t="shared" si="0"/>
        <v>162</v>
      </c>
      <c r="H9" s="433">
        <v>155</v>
      </c>
      <c r="I9" s="434">
        <v>156</v>
      </c>
      <c r="J9" s="434">
        <v>166</v>
      </c>
      <c r="K9" s="434">
        <v>162</v>
      </c>
      <c r="L9" s="434">
        <v>166</v>
      </c>
      <c r="M9" s="434">
        <v>165</v>
      </c>
      <c r="N9" s="434">
        <v>161</v>
      </c>
      <c r="O9" s="434">
        <v>163</v>
      </c>
      <c r="P9" s="434">
        <v>168</v>
      </c>
      <c r="Q9" s="434">
        <v>158</v>
      </c>
      <c r="R9" s="434">
        <v>159</v>
      </c>
      <c r="S9" s="435">
        <v>165</v>
      </c>
      <c r="T9" s="45"/>
      <c r="U9" s="3" t="s">
        <v>297</v>
      </c>
    </row>
    <row r="10" spans="1:21" ht="22.5" customHeight="1">
      <c r="A10" s="58" t="s">
        <v>298</v>
      </c>
      <c r="B10" s="144" t="s">
        <v>299</v>
      </c>
      <c r="C10" s="93" t="s">
        <v>429</v>
      </c>
      <c r="D10" s="96" t="s">
        <v>428</v>
      </c>
      <c r="E10" s="77">
        <v>110.73430369223712</v>
      </c>
      <c r="F10" s="56">
        <v>111.10246101364523</v>
      </c>
      <c r="G10" s="115">
        <f t="shared" si="0"/>
        <v>111.25</v>
      </c>
      <c r="H10" s="433">
        <v>109</v>
      </c>
      <c r="I10" s="434">
        <v>106</v>
      </c>
      <c r="J10" s="434">
        <v>105</v>
      </c>
      <c r="K10" s="434">
        <v>108</v>
      </c>
      <c r="L10" s="434">
        <v>106</v>
      </c>
      <c r="M10" s="434">
        <v>103</v>
      </c>
      <c r="N10" s="434">
        <v>109</v>
      </c>
      <c r="O10" s="434">
        <v>119</v>
      </c>
      <c r="P10" s="434">
        <v>115</v>
      </c>
      <c r="Q10" s="434">
        <v>114</v>
      </c>
      <c r="R10" s="434">
        <v>118</v>
      </c>
      <c r="S10" s="435">
        <v>123</v>
      </c>
      <c r="T10" s="45"/>
      <c r="U10" s="3" t="s">
        <v>300</v>
      </c>
    </row>
    <row r="11" spans="1:21" ht="22.5" customHeight="1">
      <c r="A11" s="58" t="s">
        <v>301</v>
      </c>
      <c r="B11" s="144" t="s">
        <v>302</v>
      </c>
      <c r="C11" s="93" t="s">
        <v>430</v>
      </c>
      <c r="D11" s="96" t="s">
        <v>431</v>
      </c>
      <c r="E11" s="77">
        <v>185.83092571092766</v>
      </c>
      <c r="F11" s="56">
        <v>183.4411549707602</v>
      </c>
      <c r="G11" s="115">
        <f t="shared" si="0"/>
        <v>198.5</v>
      </c>
      <c r="H11" s="433">
        <v>205</v>
      </c>
      <c r="I11" s="434">
        <v>198</v>
      </c>
      <c r="J11" s="434">
        <v>207</v>
      </c>
      <c r="K11" s="434">
        <v>202</v>
      </c>
      <c r="L11" s="434">
        <v>202</v>
      </c>
      <c r="M11" s="434">
        <v>190</v>
      </c>
      <c r="N11" s="434">
        <v>196</v>
      </c>
      <c r="O11" s="434">
        <v>197</v>
      </c>
      <c r="P11" s="434">
        <v>195</v>
      </c>
      <c r="Q11" s="434">
        <v>197</v>
      </c>
      <c r="R11" s="434">
        <v>192</v>
      </c>
      <c r="S11" s="435">
        <v>201</v>
      </c>
      <c r="T11" s="45"/>
      <c r="U11" s="3" t="s">
        <v>303</v>
      </c>
    </row>
    <row r="12" spans="1:21" ht="22.5" customHeight="1">
      <c r="A12" s="58" t="s">
        <v>304</v>
      </c>
      <c r="B12" s="144" t="s">
        <v>305</v>
      </c>
      <c r="C12" s="93" t="s">
        <v>433</v>
      </c>
      <c r="D12" s="96" t="s">
        <v>428</v>
      </c>
      <c r="E12" s="77" t="s">
        <v>247</v>
      </c>
      <c r="F12" s="56" t="s">
        <v>247</v>
      </c>
      <c r="G12" s="56" t="s">
        <v>247</v>
      </c>
      <c r="H12" s="119" t="s">
        <v>770</v>
      </c>
      <c r="I12" s="119" t="s">
        <v>770</v>
      </c>
      <c r="J12" s="119" t="s">
        <v>770</v>
      </c>
      <c r="K12" s="119" t="s">
        <v>770</v>
      </c>
      <c r="L12" s="119" t="s">
        <v>770</v>
      </c>
      <c r="M12" s="119" t="s">
        <v>770</v>
      </c>
      <c r="N12" s="119" t="s">
        <v>770</v>
      </c>
      <c r="O12" s="119" t="s">
        <v>770</v>
      </c>
      <c r="P12" s="119" t="s">
        <v>770</v>
      </c>
      <c r="Q12" s="119" t="s">
        <v>770</v>
      </c>
      <c r="R12" s="119" t="s">
        <v>770</v>
      </c>
      <c r="S12" s="119" t="s">
        <v>770</v>
      </c>
      <c r="T12" s="45"/>
      <c r="U12" s="3" t="s">
        <v>306</v>
      </c>
    </row>
    <row r="13" spans="1:21" ht="22.5" customHeight="1">
      <c r="A13" s="58" t="s">
        <v>307</v>
      </c>
      <c r="B13" s="144" t="s">
        <v>308</v>
      </c>
      <c r="C13" s="93" t="s">
        <v>726</v>
      </c>
      <c r="D13" s="96" t="s">
        <v>727</v>
      </c>
      <c r="E13" s="77">
        <v>203.17446537094372</v>
      </c>
      <c r="F13" s="56">
        <v>204.48831699346405</v>
      </c>
      <c r="G13" s="115">
        <f>AVERAGEA(H13:S13)</f>
        <v>205.08333333333334</v>
      </c>
      <c r="H13" s="433">
        <v>204</v>
      </c>
      <c r="I13" s="433">
        <v>203</v>
      </c>
      <c r="J13" s="433">
        <v>203</v>
      </c>
      <c r="K13" s="433">
        <v>206</v>
      </c>
      <c r="L13" s="433">
        <v>206</v>
      </c>
      <c r="M13" s="434">
        <v>204</v>
      </c>
      <c r="N13" s="434">
        <v>205</v>
      </c>
      <c r="O13" s="434">
        <v>207</v>
      </c>
      <c r="P13" s="434">
        <v>207</v>
      </c>
      <c r="Q13" s="434">
        <v>208</v>
      </c>
      <c r="R13" s="434">
        <v>203</v>
      </c>
      <c r="S13" s="435">
        <v>205</v>
      </c>
      <c r="T13" s="45"/>
      <c r="U13" s="3" t="s">
        <v>309</v>
      </c>
    </row>
    <row r="14" spans="1:21" ht="22.5" customHeight="1">
      <c r="A14" s="58" t="s">
        <v>310</v>
      </c>
      <c r="B14" s="144" t="s">
        <v>311</v>
      </c>
      <c r="C14" s="93" t="s">
        <v>728</v>
      </c>
      <c r="D14" s="96" t="s">
        <v>434</v>
      </c>
      <c r="E14" s="77">
        <v>79.57227453847035</v>
      </c>
      <c r="F14" s="56">
        <v>78.86271929824562</v>
      </c>
      <c r="G14" s="115">
        <f>AVERAGEA(H14:S14)</f>
        <v>78.41666666666667</v>
      </c>
      <c r="H14" s="433">
        <v>81</v>
      </c>
      <c r="I14" s="433">
        <v>75</v>
      </c>
      <c r="J14" s="433">
        <v>79</v>
      </c>
      <c r="K14" s="433">
        <v>79</v>
      </c>
      <c r="L14" s="433">
        <v>80</v>
      </c>
      <c r="M14" s="434">
        <v>79</v>
      </c>
      <c r="N14" s="434">
        <v>77</v>
      </c>
      <c r="O14" s="434">
        <v>79</v>
      </c>
      <c r="P14" s="434">
        <v>78</v>
      </c>
      <c r="Q14" s="434">
        <v>80</v>
      </c>
      <c r="R14" s="434">
        <v>76</v>
      </c>
      <c r="S14" s="435">
        <v>78</v>
      </c>
      <c r="T14" s="45" t="s">
        <v>285</v>
      </c>
      <c r="U14" s="3" t="s">
        <v>312</v>
      </c>
    </row>
    <row r="15" spans="1:21" ht="22.5" customHeight="1">
      <c r="A15" s="58" t="s">
        <v>313</v>
      </c>
      <c r="B15" s="144" t="s">
        <v>314</v>
      </c>
      <c r="C15" s="93" t="s">
        <v>729</v>
      </c>
      <c r="D15" s="96" t="s">
        <v>435</v>
      </c>
      <c r="E15" s="77" t="s">
        <v>247</v>
      </c>
      <c r="F15" s="56" t="s">
        <v>247</v>
      </c>
      <c r="G15" s="56" t="s">
        <v>247</v>
      </c>
      <c r="H15" s="119" t="s">
        <v>770</v>
      </c>
      <c r="I15" s="119" t="s">
        <v>770</v>
      </c>
      <c r="J15" s="119" t="s">
        <v>770</v>
      </c>
      <c r="K15" s="119" t="s">
        <v>770</v>
      </c>
      <c r="L15" s="119" t="s">
        <v>770</v>
      </c>
      <c r="M15" s="119" t="s">
        <v>770</v>
      </c>
      <c r="N15" s="119" t="s">
        <v>770</v>
      </c>
      <c r="O15" s="119" t="s">
        <v>770</v>
      </c>
      <c r="P15" s="119" t="s">
        <v>770</v>
      </c>
      <c r="Q15" s="119" t="s">
        <v>770</v>
      </c>
      <c r="R15" s="119" t="s">
        <v>770</v>
      </c>
      <c r="S15" s="119" t="s">
        <v>770</v>
      </c>
      <c r="T15" s="45" t="s">
        <v>285</v>
      </c>
      <c r="U15" s="3" t="s">
        <v>285</v>
      </c>
    </row>
    <row r="16" spans="1:21" ht="22.5" customHeight="1">
      <c r="A16" s="58" t="s">
        <v>315</v>
      </c>
      <c r="B16" s="144" t="s">
        <v>316</v>
      </c>
      <c r="C16" s="93" t="s">
        <v>730</v>
      </c>
      <c r="D16" s="96" t="s">
        <v>436</v>
      </c>
      <c r="E16" s="77" t="s">
        <v>247</v>
      </c>
      <c r="F16" s="56" t="s">
        <v>247</v>
      </c>
      <c r="G16" s="56" t="s">
        <v>247</v>
      </c>
      <c r="H16" s="119" t="s">
        <v>770</v>
      </c>
      <c r="I16" s="119" t="s">
        <v>770</v>
      </c>
      <c r="J16" s="119" t="s">
        <v>770</v>
      </c>
      <c r="K16" s="119" t="s">
        <v>770</v>
      </c>
      <c r="L16" s="119" t="s">
        <v>770</v>
      </c>
      <c r="M16" s="119" t="s">
        <v>770</v>
      </c>
      <c r="N16" s="119" t="s">
        <v>770</v>
      </c>
      <c r="O16" s="119" t="s">
        <v>770</v>
      </c>
      <c r="P16" s="119" t="s">
        <v>770</v>
      </c>
      <c r="Q16" s="119" t="s">
        <v>770</v>
      </c>
      <c r="R16" s="119" t="s">
        <v>770</v>
      </c>
      <c r="S16" s="119" t="s">
        <v>770</v>
      </c>
      <c r="T16" s="45" t="s">
        <v>285</v>
      </c>
      <c r="U16" s="3" t="s">
        <v>288</v>
      </c>
    </row>
    <row r="17" spans="1:21" ht="22.5" customHeight="1">
      <c r="A17" s="58" t="s">
        <v>317</v>
      </c>
      <c r="B17" s="144" t="s">
        <v>318</v>
      </c>
      <c r="C17" s="93" t="s">
        <v>731</v>
      </c>
      <c r="D17" s="96" t="s">
        <v>437</v>
      </c>
      <c r="E17" s="77">
        <v>349.26796213046214</v>
      </c>
      <c r="F17" s="56">
        <v>368.5930760394576</v>
      </c>
      <c r="G17" s="115">
        <f aca="true" t="shared" si="1" ref="G17:G23">AVERAGEA(H17:S17)</f>
        <v>341.25</v>
      </c>
      <c r="H17" s="433">
        <v>351</v>
      </c>
      <c r="I17" s="434">
        <v>362</v>
      </c>
      <c r="J17" s="434">
        <v>334</v>
      </c>
      <c r="K17" s="434">
        <v>283</v>
      </c>
      <c r="L17" s="434">
        <v>356</v>
      </c>
      <c r="M17" s="434">
        <v>367</v>
      </c>
      <c r="N17" s="434">
        <v>397</v>
      </c>
      <c r="O17" s="434">
        <v>289</v>
      </c>
      <c r="P17" s="434">
        <v>323</v>
      </c>
      <c r="Q17" s="434">
        <v>316</v>
      </c>
      <c r="R17" s="434">
        <v>366</v>
      </c>
      <c r="S17" s="435">
        <v>351</v>
      </c>
      <c r="T17" s="45" t="s">
        <v>285</v>
      </c>
      <c r="U17" s="3" t="s">
        <v>291</v>
      </c>
    </row>
    <row r="18" spans="1:21" ht="22.5" customHeight="1">
      <c r="A18" s="58" t="s">
        <v>319</v>
      </c>
      <c r="B18" s="144" t="s">
        <v>320</v>
      </c>
      <c r="C18" s="93" t="s">
        <v>731</v>
      </c>
      <c r="D18" s="96" t="s">
        <v>732</v>
      </c>
      <c r="E18" s="77">
        <v>166.1979326025282</v>
      </c>
      <c r="F18" s="56">
        <v>192.29040521347994</v>
      </c>
      <c r="G18" s="115">
        <f t="shared" si="1"/>
        <v>176.83333333333334</v>
      </c>
      <c r="H18" s="433">
        <v>236</v>
      </c>
      <c r="I18" s="434">
        <v>181</v>
      </c>
      <c r="J18" s="434">
        <v>213</v>
      </c>
      <c r="K18" s="434">
        <v>170</v>
      </c>
      <c r="L18" s="434">
        <v>152</v>
      </c>
      <c r="M18" s="434">
        <v>151</v>
      </c>
      <c r="N18" s="434">
        <v>205</v>
      </c>
      <c r="O18" s="434">
        <v>144</v>
      </c>
      <c r="P18" s="434">
        <v>174</v>
      </c>
      <c r="Q18" s="434">
        <v>143</v>
      </c>
      <c r="R18" s="434">
        <v>173</v>
      </c>
      <c r="S18" s="435">
        <v>180</v>
      </c>
      <c r="T18" s="45" t="s">
        <v>285</v>
      </c>
      <c r="U18" s="3" t="s">
        <v>294</v>
      </c>
    </row>
    <row r="19" spans="1:21" ht="22.5" customHeight="1">
      <c r="A19" s="58" t="s">
        <v>321</v>
      </c>
      <c r="B19" s="144" t="s">
        <v>322</v>
      </c>
      <c r="C19" s="93" t="s">
        <v>731</v>
      </c>
      <c r="D19" s="96" t="s">
        <v>732</v>
      </c>
      <c r="E19" s="77">
        <v>110.42916132965475</v>
      </c>
      <c r="F19" s="56">
        <v>118.91456356143857</v>
      </c>
      <c r="G19" s="115">
        <f t="shared" si="1"/>
        <v>127.91666666666667</v>
      </c>
      <c r="H19" s="433">
        <v>183</v>
      </c>
      <c r="I19" s="434">
        <v>131</v>
      </c>
      <c r="J19" s="434">
        <v>92</v>
      </c>
      <c r="K19" s="434">
        <v>123</v>
      </c>
      <c r="L19" s="434">
        <v>115</v>
      </c>
      <c r="M19" s="434">
        <v>115</v>
      </c>
      <c r="N19" s="434">
        <v>161</v>
      </c>
      <c r="O19" s="434">
        <v>121</v>
      </c>
      <c r="P19" s="434">
        <v>111</v>
      </c>
      <c r="Q19" s="434">
        <v>130</v>
      </c>
      <c r="R19" s="434">
        <v>159</v>
      </c>
      <c r="S19" s="435">
        <v>94</v>
      </c>
      <c r="T19" s="45" t="s">
        <v>285</v>
      </c>
      <c r="U19" s="3" t="s">
        <v>297</v>
      </c>
    </row>
    <row r="20" spans="1:21" ht="22.5" customHeight="1">
      <c r="A20" s="58" t="s">
        <v>323</v>
      </c>
      <c r="B20" s="144" t="s">
        <v>324</v>
      </c>
      <c r="C20" s="93" t="s">
        <v>733</v>
      </c>
      <c r="D20" s="96" t="s">
        <v>426</v>
      </c>
      <c r="E20" s="77">
        <v>174.02686905171424</v>
      </c>
      <c r="F20" s="56">
        <v>178.02797270955162</v>
      </c>
      <c r="G20" s="115">
        <f t="shared" si="1"/>
        <v>175.25</v>
      </c>
      <c r="H20" s="433">
        <v>174</v>
      </c>
      <c r="I20" s="434">
        <v>173</v>
      </c>
      <c r="J20" s="434">
        <v>175</v>
      </c>
      <c r="K20" s="434">
        <v>175</v>
      </c>
      <c r="L20" s="434">
        <v>173</v>
      </c>
      <c r="M20" s="434">
        <v>175</v>
      </c>
      <c r="N20" s="434">
        <v>172</v>
      </c>
      <c r="O20" s="434">
        <v>179</v>
      </c>
      <c r="P20" s="434">
        <v>177</v>
      </c>
      <c r="Q20" s="434">
        <v>178</v>
      </c>
      <c r="R20" s="434">
        <v>175</v>
      </c>
      <c r="S20" s="435">
        <v>177</v>
      </c>
      <c r="T20" s="45" t="s">
        <v>285</v>
      </c>
      <c r="U20" s="3" t="s">
        <v>300</v>
      </c>
    </row>
    <row r="21" spans="1:21" ht="22.5" customHeight="1">
      <c r="A21" s="58" t="s">
        <v>325</v>
      </c>
      <c r="B21" s="144" t="s">
        <v>326</v>
      </c>
      <c r="C21" s="93" t="s">
        <v>734</v>
      </c>
      <c r="D21" s="96" t="s">
        <v>426</v>
      </c>
      <c r="E21" s="77">
        <v>404.0576155974086</v>
      </c>
      <c r="F21" s="56">
        <v>412.48445419103314</v>
      </c>
      <c r="G21" s="115">
        <f t="shared" si="1"/>
        <v>400.75</v>
      </c>
      <c r="H21" s="433">
        <v>405</v>
      </c>
      <c r="I21" s="434">
        <v>405</v>
      </c>
      <c r="J21" s="434">
        <v>399</v>
      </c>
      <c r="K21" s="434">
        <v>399</v>
      </c>
      <c r="L21" s="434">
        <v>399</v>
      </c>
      <c r="M21" s="434">
        <v>398</v>
      </c>
      <c r="N21" s="434">
        <v>401</v>
      </c>
      <c r="O21" s="434">
        <v>402</v>
      </c>
      <c r="P21" s="434">
        <v>402</v>
      </c>
      <c r="Q21" s="434">
        <v>401</v>
      </c>
      <c r="R21" s="434">
        <v>405</v>
      </c>
      <c r="S21" s="435">
        <v>393</v>
      </c>
      <c r="T21" s="45" t="s">
        <v>285</v>
      </c>
      <c r="U21" s="3" t="s">
        <v>303</v>
      </c>
    </row>
    <row r="22" spans="1:21" ht="22.5" customHeight="1">
      <c r="A22" s="58" t="s">
        <v>327</v>
      </c>
      <c r="B22" s="144" t="s">
        <v>328</v>
      </c>
      <c r="C22" s="93" t="s">
        <v>735</v>
      </c>
      <c r="D22" s="96" t="s">
        <v>736</v>
      </c>
      <c r="E22" s="77">
        <v>307.1550979675495</v>
      </c>
      <c r="F22" s="56">
        <v>300.97441520467834</v>
      </c>
      <c r="G22" s="115">
        <f t="shared" si="1"/>
        <v>287.3333333333333</v>
      </c>
      <c r="H22" s="433">
        <v>285</v>
      </c>
      <c r="I22" s="434">
        <v>288</v>
      </c>
      <c r="J22" s="434">
        <v>291</v>
      </c>
      <c r="K22" s="434">
        <v>290</v>
      </c>
      <c r="L22" s="434">
        <v>291</v>
      </c>
      <c r="M22" s="434">
        <v>289</v>
      </c>
      <c r="N22" s="434">
        <v>291</v>
      </c>
      <c r="O22" s="434">
        <v>288</v>
      </c>
      <c r="P22" s="434">
        <v>284</v>
      </c>
      <c r="Q22" s="434">
        <v>283</v>
      </c>
      <c r="R22" s="434">
        <v>288</v>
      </c>
      <c r="S22" s="435">
        <v>280</v>
      </c>
      <c r="T22" s="45" t="s">
        <v>285</v>
      </c>
      <c r="U22" s="3" t="s">
        <v>306</v>
      </c>
    </row>
    <row r="23" spans="1:21" ht="22.5" customHeight="1">
      <c r="A23" s="58" t="s">
        <v>329</v>
      </c>
      <c r="B23" s="144" t="s">
        <v>330</v>
      </c>
      <c r="C23" s="93" t="s">
        <v>737</v>
      </c>
      <c r="D23" s="96" t="s">
        <v>438</v>
      </c>
      <c r="E23" s="77">
        <v>379.191970172572</v>
      </c>
      <c r="F23" s="56">
        <v>391.5304824561403</v>
      </c>
      <c r="G23" s="115">
        <f t="shared" si="1"/>
        <v>396.3333333333333</v>
      </c>
      <c r="H23" s="433">
        <v>394</v>
      </c>
      <c r="I23" s="434">
        <v>393</v>
      </c>
      <c r="J23" s="434">
        <v>400</v>
      </c>
      <c r="K23" s="434">
        <v>402</v>
      </c>
      <c r="L23" s="434">
        <v>404</v>
      </c>
      <c r="M23" s="434">
        <v>402</v>
      </c>
      <c r="N23" s="434">
        <v>402</v>
      </c>
      <c r="O23" s="434">
        <v>393</v>
      </c>
      <c r="P23" s="434">
        <v>382</v>
      </c>
      <c r="Q23" s="434">
        <v>391</v>
      </c>
      <c r="R23" s="434">
        <v>393</v>
      </c>
      <c r="S23" s="435">
        <v>400</v>
      </c>
      <c r="T23" s="45" t="s">
        <v>285</v>
      </c>
      <c r="U23" s="3" t="s">
        <v>309</v>
      </c>
    </row>
    <row r="24" spans="1:21" ht="22.5" customHeight="1">
      <c r="A24" s="58" t="s">
        <v>331</v>
      </c>
      <c r="B24" s="144" t="s">
        <v>332</v>
      </c>
      <c r="C24" s="93" t="s">
        <v>738</v>
      </c>
      <c r="D24" s="96" t="s">
        <v>739</v>
      </c>
      <c r="E24" s="77" t="s">
        <v>247</v>
      </c>
      <c r="F24" s="56" t="s">
        <v>247</v>
      </c>
      <c r="G24" s="56" t="s">
        <v>247</v>
      </c>
      <c r="H24" s="119" t="s">
        <v>770</v>
      </c>
      <c r="I24" s="119" t="s">
        <v>770</v>
      </c>
      <c r="J24" s="119" t="s">
        <v>770</v>
      </c>
      <c r="K24" s="119" t="s">
        <v>770</v>
      </c>
      <c r="L24" s="119" t="s">
        <v>770</v>
      </c>
      <c r="M24" s="119" t="s">
        <v>770</v>
      </c>
      <c r="N24" s="119" t="s">
        <v>770</v>
      </c>
      <c r="O24" s="119" t="s">
        <v>770</v>
      </c>
      <c r="P24" s="119" t="s">
        <v>770</v>
      </c>
      <c r="Q24" s="119" t="s">
        <v>770</v>
      </c>
      <c r="R24" s="119" t="s">
        <v>770</v>
      </c>
      <c r="S24" s="119" t="s">
        <v>770</v>
      </c>
      <c r="T24" s="45" t="s">
        <v>288</v>
      </c>
      <c r="U24" s="3" t="s">
        <v>312</v>
      </c>
    </row>
    <row r="25" spans="1:21" ht="22.5" customHeight="1">
      <c r="A25" s="58" t="s">
        <v>333</v>
      </c>
      <c r="B25" s="144" t="s">
        <v>334</v>
      </c>
      <c r="C25" s="93" t="s">
        <v>740</v>
      </c>
      <c r="D25" s="96" t="s">
        <v>741</v>
      </c>
      <c r="E25" s="77">
        <v>160.63558221534228</v>
      </c>
      <c r="F25" s="56">
        <v>152.37453703703704</v>
      </c>
      <c r="G25" s="115">
        <f aca="true" t="shared" si="2" ref="G25:G31">AVERAGEA(H25:S25)</f>
        <v>149.41666666666666</v>
      </c>
      <c r="H25" s="433">
        <v>146</v>
      </c>
      <c r="I25" s="434">
        <v>143</v>
      </c>
      <c r="J25" s="434">
        <v>147</v>
      </c>
      <c r="K25" s="434">
        <v>145</v>
      </c>
      <c r="L25" s="434">
        <v>145</v>
      </c>
      <c r="M25" s="434">
        <v>144</v>
      </c>
      <c r="N25" s="434">
        <v>143</v>
      </c>
      <c r="O25" s="434">
        <v>154</v>
      </c>
      <c r="P25" s="434">
        <v>157</v>
      </c>
      <c r="Q25" s="434">
        <v>155</v>
      </c>
      <c r="R25" s="434">
        <v>159</v>
      </c>
      <c r="S25" s="435">
        <v>155</v>
      </c>
      <c r="T25" s="45" t="s">
        <v>288</v>
      </c>
      <c r="U25" s="3" t="s">
        <v>285</v>
      </c>
    </row>
    <row r="26" spans="1:21" ht="22.5" customHeight="1">
      <c r="A26" s="58" t="s">
        <v>335</v>
      </c>
      <c r="B26" s="144" t="s">
        <v>336</v>
      </c>
      <c r="C26" s="93" t="s">
        <v>742</v>
      </c>
      <c r="D26" s="96" t="s">
        <v>439</v>
      </c>
      <c r="E26" s="77">
        <v>185.82894450177733</v>
      </c>
      <c r="F26" s="56">
        <v>213.04485867446394</v>
      </c>
      <c r="G26" s="115">
        <f t="shared" si="2"/>
        <v>203.66666666666666</v>
      </c>
      <c r="H26" s="433">
        <v>251</v>
      </c>
      <c r="I26" s="434">
        <v>302</v>
      </c>
      <c r="J26" s="434">
        <v>267</v>
      </c>
      <c r="K26" s="434">
        <v>238</v>
      </c>
      <c r="L26" s="434">
        <v>232</v>
      </c>
      <c r="M26" s="434">
        <v>157</v>
      </c>
      <c r="N26" s="434">
        <v>146</v>
      </c>
      <c r="O26" s="434">
        <v>159</v>
      </c>
      <c r="P26" s="434">
        <v>151</v>
      </c>
      <c r="Q26" s="434">
        <v>182</v>
      </c>
      <c r="R26" s="434">
        <v>180</v>
      </c>
      <c r="S26" s="435">
        <v>179</v>
      </c>
      <c r="T26" s="45" t="s">
        <v>288</v>
      </c>
      <c r="U26" s="3" t="s">
        <v>288</v>
      </c>
    </row>
    <row r="27" spans="1:21" ht="22.5" customHeight="1">
      <c r="A27" s="58" t="s">
        <v>337</v>
      </c>
      <c r="B27" s="144" t="s">
        <v>338</v>
      </c>
      <c r="C27" s="93" t="s">
        <v>743</v>
      </c>
      <c r="D27" s="96" t="s">
        <v>440</v>
      </c>
      <c r="E27" s="77">
        <v>166.95207688338493</v>
      </c>
      <c r="F27" s="56">
        <v>188.96179337231968</v>
      </c>
      <c r="G27" s="115">
        <f t="shared" si="2"/>
        <v>160.58333333333334</v>
      </c>
      <c r="H27" s="433">
        <v>136</v>
      </c>
      <c r="I27" s="434">
        <v>151</v>
      </c>
      <c r="J27" s="434">
        <v>176</v>
      </c>
      <c r="K27" s="434">
        <v>151</v>
      </c>
      <c r="L27" s="434">
        <v>172</v>
      </c>
      <c r="M27" s="434">
        <v>150</v>
      </c>
      <c r="N27" s="434">
        <v>143</v>
      </c>
      <c r="O27" s="434">
        <v>155</v>
      </c>
      <c r="P27" s="434">
        <v>204</v>
      </c>
      <c r="Q27" s="434">
        <v>185</v>
      </c>
      <c r="R27" s="434">
        <v>168</v>
      </c>
      <c r="S27" s="435">
        <v>136</v>
      </c>
      <c r="T27" s="45" t="s">
        <v>288</v>
      </c>
      <c r="U27" s="3" t="s">
        <v>291</v>
      </c>
    </row>
    <row r="28" spans="1:21" ht="22.5" customHeight="1">
      <c r="A28" s="58" t="s">
        <v>339</v>
      </c>
      <c r="B28" s="146" t="s">
        <v>340</v>
      </c>
      <c r="C28" s="94" t="s">
        <v>744</v>
      </c>
      <c r="D28" s="98" t="s">
        <v>440</v>
      </c>
      <c r="E28" s="77">
        <v>56.791539101020525</v>
      </c>
      <c r="F28" s="56">
        <v>58.09661306042886</v>
      </c>
      <c r="G28" s="115">
        <f t="shared" si="2"/>
        <v>57</v>
      </c>
      <c r="H28" s="433">
        <v>67</v>
      </c>
      <c r="I28" s="434">
        <v>63</v>
      </c>
      <c r="J28" s="434">
        <v>67</v>
      </c>
      <c r="K28" s="434">
        <v>63</v>
      </c>
      <c r="L28" s="434">
        <v>55</v>
      </c>
      <c r="M28" s="434">
        <v>49</v>
      </c>
      <c r="N28" s="434">
        <v>46</v>
      </c>
      <c r="O28" s="434">
        <v>57</v>
      </c>
      <c r="P28" s="434">
        <v>55</v>
      </c>
      <c r="Q28" s="434">
        <v>55</v>
      </c>
      <c r="R28" s="434">
        <v>52</v>
      </c>
      <c r="S28" s="435">
        <v>55</v>
      </c>
      <c r="T28" s="45" t="s">
        <v>288</v>
      </c>
      <c r="U28" s="3" t="s">
        <v>294</v>
      </c>
    </row>
    <row r="29" spans="1:21" ht="22.5" customHeight="1">
      <c r="A29" s="58" t="s">
        <v>341</v>
      </c>
      <c r="B29" s="144" t="s">
        <v>342</v>
      </c>
      <c r="C29" s="93" t="s">
        <v>745</v>
      </c>
      <c r="D29" s="96" t="s">
        <v>441</v>
      </c>
      <c r="E29" s="77">
        <v>50.77288441692466</v>
      </c>
      <c r="F29" s="56">
        <v>56.000219298245604</v>
      </c>
      <c r="G29" s="115">
        <f t="shared" si="2"/>
        <v>57.25</v>
      </c>
      <c r="H29" s="433">
        <v>58</v>
      </c>
      <c r="I29" s="120">
        <v>63</v>
      </c>
      <c r="J29" s="434">
        <v>63</v>
      </c>
      <c r="K29" s="120">
        <v>69</v>
      </c>
      <c r="L29" s="120">
        <v>70</v>
      </c>
      <c r="M29" s="434">
        <v>55</v>
      </c>
      <c r="N29" s="434">
        <v>53</v>
      </c>
      <c r="O29" s="434">
        <v>53</v>
      </c>
      <c r="P29" s="120">
        <v>53</v>
      </c>
      <c r="Q29" s="120">
        <v>44</v>
      </c>
      <c r="R29" s="120">
        <v>54</v>
      </c>
      <c r="S29" s="121">
        <v>52</v>
      </c>
      <c r="T29" s="45" t="s">
        <v>288</v>
      </c>
      <c r="U29" s="3" t="s">
        <v>297</v>
      </c>
    </row>
    <row r="30" spans="1:21" ht="22.5" customHeight="1">
      <c r="A30" s="58" t="s">
        <v>343</v>
      </c>
      <c r="B30" s="144" t="s">
        <v>344</v>
      </c>
      <c r="C30" s="93" t="s">
        <v>746</v>
      </c>
      <c r="D30" s="96" t="s">
        <v>442</v>
      </c>
      <c r="E30" s="77">
        <v>44.35687421167297</v>
      </c>
      <c r="F30" s="56">
        <v>48.2870126705653</v>
      </c>
      <c r="G30" s="115">
        <f t="shared" si="2"/>
        <v>48.083333333333336</v>
      </c>
      <c r="H30" s="433">
        <v>47</v>
      </c>
      <c r="I30" s="434">
        <v>42</v>
      </c>
      <c r="J30" s="434">
        <v>48</v>
      </c>
      <c r="K30" s="434">
        <v>58</v>
      </c>
      <c r="L30" s="434">
        <v>52</v>
      </c>
      <c r="M30" s="434">
        <v>46</v>
      </c>
      <c r="N30" s="434">
        <v>46</v>
      </c>
      <c r="O30" s="434">
        <v>48</v>
      </c>
      <c r="P30" s="434">
        <v>47</v>
      </c>
      <c r="Q30" s="434">
        <v>49</v>
      </c>
      <c r="R30" s="434">
        <v>49</v>
      </c>
      <c r="S30" s="435">
        <v>45</v>
      </c>
      <c r="T30" s="45" t="s">
        <v>288</v>
      </c>
      <c r="U30" s="3" t="s">
        <v>300</v>
      </c>
    </row>
    <row r="31" spans="1:21" ht="22.5" customHeight="1">
      <c r="A31" s="58" t="s">
        <v>345</v>
      </c>
      <c r="B31" s="144" t="s">
        <v>346</v>
      </c>
      <c r="C31" s="93" t="s">
        <v>747</v>
      </c>
      <c r="D31" s="96" t="s">
        <v>441</v>
      </c>
      <c r="E31" s="77">
        <v>62.231630546955635</v>
      </c>
      <c r="F31" s="56">
        <v>65.37977582846004</v>
      </c>
      <c r="G31" s="115">
        <f t="shared" si="2"/>
        <v>57.75</v>
      </c>
      <c r="H31" s="120">
        <v>62</v>
      </c>
      <c r="I31" s="120">
        <v>70</v>
      </c>
      <c r="J31" s="120">
        <v>75</v>
      </c>
      <c r="K31" s="120">
        <v>58</v>
      </c>
      <c r="L31" s="120">
        <v>47</v>
      </c>
      <c r="M31" s="120">
        <v>39</v>
      </c>
      <c r="N31" s="120">
        <v>37</v>
      </c>
      <c r="O31" s="120">
        <v>49</v>
      </c>
      <c r="P31" s="120">
        <v>63</v>
      </c>
      <c r="Q31" s="120">
        <v>61</v>
      </c>
      <c r="R31" s="120">
        <v>72</v>
      </c>
      <c r="S31" s="121">
        <v>60</v>
      </c>
      <c r="T31" s="45" t="s">
        <v>288</v>
      </c>
      <c r="U31" s="3" t="s">
        <v>303</v>
      </c>
    </row>
    <row r="32" spans="1:21" ht="22.5" customHeight="1">
      <c r="A32" s="58" t="s">
        <v>347</v>
      </c>
      <c r="B32" s="144" t="s">
        <v>348</v>
      </c>
      <c r="C32" s="93" t="s">
        <v>748</v>
      </c>
      <c r="D32" s="96" t="s">
        <v>443</v>
      </c>
      <c r="E32" s="77" t="s">
        <v>247</v>
      </c>
      <c r="F32" s="56" t="s">
        <v>247</v>
      </c>
      <c r="G32" s="56" t="s">
        <v>247</v>
      </c>
      <c r="H32" s="119" t="s">
        <v>770</v>
      </c>
      <c r="I32" s="119" t="s">
        <v>770</v>
      </c>
      <c r="J32" s="119" t="s">
        <v>770</v>
      </c>
      <c r="K32" s="119" t="s">
        <v>770</v>
      </c>
      <c r="L32" s="119" t="s">
        <v>770</v>
      </c>
      <c r="M32" s="119" t="s">
        <v>770</v>
      </c>
      <c r="N32" s="119" t="s">
        <v>770</v>
      </c>
      <c r="O32" s="119" t="s">
        <v>770</v>
      </c>
      <c r="P32" s="119" t="s">
        <v>770</v>
      </c>
      <c r="Q32" s="119" t="s">
        <v>770</v>
      </c>
      <c r="R32" s="119" t="s">
        <v>770</v>
      </c>
      <c r="S32" s="119" t="s">
        <v>770</v>
      </c>
      <c r="T32" s="45" t="s">
        <v>288</v>
      </c>
      <c r="U32" s="3" t="s">
        <v>306</v>
      </c>
    </row>
    <row r="33" spans="1:21" ht="22.5" customHeight="1">
      <c r="A33" s="58" t="s">
        <v>349</v>
      </c>
      <c r="B33" s="144" t="s">
        <v>350</v>
      </c>
      <c r="C33" s="93" t="s">
        <v>749</v>
      </c>
      <c r="D33" s="96" t="s">
        <v>750</v>
      </c>
      <c r="E33" s="77" t="s">
        <v>247</v>
      </c>
      <c r="F33" s="56" t="s">
        <v>247</v>
      </c>
      <c r="G33" s="56" t="s">
        <v>247</v>
      </c>
      <c r="H33" s="119" t="s">
        <v>770</v>
      </c>
      <c r="I33" s="119" t="s">
        <v>770</v>
      </c>
      <c r="J33" s="119" t="s">
        <v>770</v>
      </c>
      <c r="K33" s="119" t="s">
        <v>770</v>
      </c>
      <c r="L33" s="119" t="s">
        <v>770</v>
      </c>
      <c r="M33" s="119" t="s">
        <v>770</v>
      </c>
      <c r="N33" s="119" t="s">
        <v>770</v>
      </c>
      <c r="O33" s="119" t="s">
        <v>770</v>
      </c>
      <c r="P33" s="119" t="s">
        <v>770</v>
      </c>
      <c r="Q33" s="119" t="s">
        <v>770</v>
      </c>
      <c r="R33" s="119" t="s">
        <v>770</v>
      </c>
      <c r="S33" s="119" t="s">
        <v>770</v>
      </c>
      <c r="T33" s="45" t="s">
        <v>288</v>
      </c>
      <c r="U33" s="3" t="s">
        <v>309</v>
      </c>
    </row>
    <row r="34" spans="1:21" ht="22.5" customHeight="1">
      <c r="A34" s="58" t="s">
        <v>351</v>
      </c>
      <c r="B34" s="144" t="s">
        <v>352</v>
      </c>
      <c r="C34" s="93" t="s">
        <v>751</v>
      </c>
      <c r="D34" s="96" t="s">
        <v>444</v>
      </c>
      <c r="E34" s="77" t="s">
        <v>247</v>
      </c>
      <c r="F34" s="56" t="s">
        <v>247</v>
      </c>
      <c r="G34" s="56" t="s">
        <v>247</v>
      </c>
      <c r="H34" s="119" t="s">
        <v>770</v>
      </c>
      <c r="I34" s="119" t="s">
        <v>770</v>
      </c>
      <c r="J34" s="119" t="s">
        <v>770</v>
      </c>
      <c r="K34" s="119" t="s">
        <v>770</v>
      </c>
      <c r="L34" s="119" t="s">
        <v>770</v>
      </c>
      <c r="M34" s="119" t="s">
        <v>770</v>
      </c>
      <c r="N34" s="119" t="s">
        <v>770</v>
      </c>
      <c r="O34" s="119" t="s">
        <v>770</v>
      </c>
      <c r="P34" s="119" t="s">
        <v>770</v>
      </c>
      <c r="Q34" s="119" t="s">
        <v>770</v>
      </c>
      <c r="R34" s="119" t="s">
        <v>770</v>
      </c>
      <c r="S34" s="119" t="s">
        <v>770</v>
      </c>
      <c r="T34" s="45" t="s">
        <v>291</v>
      </c>
      <c r="U34" s="3" t="s">
        <v>312</v>
      </c>
    </row>
    <row r="35" spans="1:21" ht="22.5" customHeight="1">
      <c r="A35" s="58" t="s">
        <v>353</v>
      </c>
      <c r="B35" s="144" t="s">
        <v>354</v>
      </c>
      <c r="C35" s="93" t="s">
        <v>752</v>
      </c>
      <c r="D35" s="96" t="s">
        <v>443</v>
      </c>
      <c r="E35" s="77">
        <v>255.25156088751282</v>
      </c>
      <c r="F35" s="56">
        <v>234.6782651072125</v>
      </c>
      <c r="G35" s="115">
        <f>AVERAGEA(H35:S35)</f>
        <v>226.16666666666666</v>
      </c>
      <c r="H35" s="433">
        <v>222</v>
      </c>
      <c r="I35" s="120">
        <v>222</v>
      </c>
      <c r="J35" s="434">
        <v>231</v>
      </c>
      <c r="K35" s="120">
        <v>230</v>
      </c>
      <c r="L35" s="120">
        <v>218</v>
      </c>
      <c r="M35" s="434">
        <v>227</v>
      </c>
      <c r="N35" s="434">
        <v>232</v>
      </c>
      <c r="O35" s="434">
        <v>226</v>
      </c>
      <c r="P35" s="120">
        <v>227</v>
      </c>
      <c r="Q35" s="120">
        <v>226</v>
      </c>
      <c r="R35" s="120">
        <v>228</v>
      </c>
      <c r="S35" s="121">
        <v>225</v>
      </c>
      <c r="T35" s="45" t="s">
        <v>291</v>
      </c>
      <c r="U35" s="3" t="s">
        <v>285</v>
      </c>
    </row>
    <row r="36" spans="1:21" ht="22.5" customHeight="1">
      <c r="A36" s="58" t="s">
        <v>355</v>
      </c>
      <c r="B36" s="144" t="s">
        <v>356</v>
      </c>
      <c r="C36" s="93" t="s">
        <v>753</v>
      </c>
      <c r="D36" s="96" t="s">
        <v>428</v>
      </c>
      <c r="E36" s="77" t="s">
        <v>247</v>
      </c>
      <c r="F36" s="56" t="s">
        <v>247</v>
      </c>
      <c r="G36" s="56" t="s">
        <v>247</v>
      </c>
      <c r="H36" s="119" t="s">
        <v>770</v>
      </c>
      <c r="I36" s="119" t="s">
        <v>770</v>
      </c>
      <c r="J36" s="119" t="s">
        <v>770</v>
      </c>
      <c r="K36" s="119" t="s">
        <v>770</v>
      </c>
      <c r="L36" s="119" t="s">
        <v>770</v>
      </c>
      <c r="M36" s="119" t="s">
        <v>770</v>
      </c>
      <c r="N36" s="119" t="s">
        <v>770</v>
      </c>
      <c r="O36" s="119" t="s">
        <v>770</v>
      </c>
      <c r="P36" s="119" t="s">
        <v>770</v>
      </c>
      <c r="Q36" s="119" t="s">
        <v>770</v>
      </c>
      <c r="R36" s="119" t="s">
        <v>770</v>
      </c>
      <c r="S36" s="119" t="s">
        <v>770</v>
      </c>
      <c r="T36" s="45" t="s">
        <v>291</v>
      </c>
      <c r="U36" s="3" t="s">
        <v>288</v>
      </c>
    </row>
    <row r="37" spans="1:21" ht="22.5" customHeight="1">
      <c r="A37" s="58" t="s">
        <v>357</v>
      </c>
      <c r="B37" s="144" t="s">
        <v>358</v>
      </c>
      <c r="C37" s="93" t="s">
        <v>754</v>
      </c>
      <c r="D37" s="96" t="s">
        <v>445</v>
      </c>
      <c r="E37" s="77">
        <v>436.4094975490196</v>
      </c>
      <c r="F37" s="56">
        <v>411.7888169156551</v>
      </c>
      <c r="G37" s="115">
        <f>AVERAGEA(H37:S37)</f>
        <v>398.0833333333333</v>
      </c>
      <c r="H37" s="433">
        <v>408</v>
      </c>
      <c r="I37" s="434">
        <v>405</v>
      </c>
      <c r="J37" s="434">
        <v>410</v>
      </c>
      <c r="K37" s="434">
        <v>409</v>
      </c>
      <c r="L37" s="434">
        <v>400</v>
      </c>
      <c r="M37" s="434">
        <v>398</v>
      </c>
      <c r="N37" s="434">
        <v>399</v>
      </c>
      <c r="O37" s="434">
        <v>393</v>
      </c>
      <c r="P37" s="434">
        <v>390</v>
      </c>
      <c r="Q37" s="434">
        <v>380</v>
      </c>
      <c r="R37" s="434">
        <v>392</v>
      </c>
      <c r="S37" s="435">
        <v>393</v>
      </c>
      <c r="T37" s="45" t="s">
        <v>291</v>
      </c>
      <c r="U37" s="3" t="s">
        <v>291</v>
      </c>
    </row>
    <row r="38" spans="1:21" ht="22.5" customHeight="1">
      <c r="A38" s="58" t="s">
        <v>359</v>
      </c>
      <c r="B38" s="144" t="s">
        <v>360</v>
      </c>
      <c r="C38" s="93" t="s">
        <v>755</v>
      </c>
      <c r="D38" s="96" t="s">
        <v>446</v>
      </c>
      <c r="E38" s="77" t="s">
        <v>247</v>
      </c>
      <c r="F38" s="56" t="s">
        <v>247</v>
      </c>
      <c r="G38" s="56" t="s">
        <v>247</v>
      </c>
      <c r="H38" s="119" t="s">
        <v>770</v>
      </c>
      <c r="I38" s="119" t="s">
        <v>770</v>
      </c>
      <c r="J38" s="119" t="s">
        <v>770</v>
      </c>
      <c r="K38" s="119" t="s">
        <v>770</v>
      </c>
      <c r="L38" s="119" t="s">
        <v>770</v>
      </c>
      <c r="M38" s="119" t="s">
        <v>770</v>
      </c>
      <c r="N38" s="119" t="s">
        <v>770</v>
      </c>
      <c r="O38" s="119" t="s">
        <v>770</v>
      </c>
      <c r="P38" s="119" t="s">
        <v>770</v>
      </c>
      <c r="Q38" s="119" t="s">
        <v>770</v>
      </c>
      <c r="R38" s="119" t="s">
        <v>770</v>
      </c>
      <c r="S38" s="119" t="s">
        <v>770</v>
      </c>
      <c r="T38" s="45" t="s">
        <v>291</v>
      </c>
      <c r="U38" s="3" t="s">
        <v>294</v>
      </c>
    </row>
    <row r="39" spans="1:21" ht="22.5" customHeight="1">
      <c r="A39" s="58" t="s">
        <v>361</v>
      </c>
      <c r="B39" s="144" t="s">
        <v>362</v>
      </c>
      <c r="C39" s="93" t="s">
        <v>756</v>
      </c>
      <c r="D39" s="96" t="s">
        <v>447</v>
      </c>
      <c r="E39" s="77" t="s">
        <v>247</v>
      </c>
      <c r="F39" s="56" t="s">
        <v>247</v>
      </c>
      <c r="G39" s="56" t="s">
        <v>247</v>
      </c>
      <c r="H39" s="119" t="s">
        <v>770</v>
      </c>
      <c r="I39" s="119" t="s">
        <v>770</v>
      </c>
      <c r="J39" s="119" t="s">
        <v>770</v>
      </c>
      <c r="K39" s="119" t="s">
        <v>770</v>
      </c>
      <c r="L39" s="119" t="s">
        <v>770</v>
      </c>
      <c r="M39" s="119" t="s">
        <v>770</v>
      </c>
      <c r="N39" s="119" t="s">
        <v>770</v>
      </c>
      <c r="O39" s="119" t="s">
        <v>770</v>
      </c>
      <c r="P39" s="119" t="s">
        <v>770</v>
      </c>
      <c r="Q39" s="119" t="s">
        <v>770</v>
      </c>
      <c r="R39" s="119" t="s">
        <v>770</v>
      </c>
      <c r="S39" s="119" t="s">
        <v>770</v>
      </c>
      <c r="T39" s="45" t="s">
        <v>291</v>
      </c>
      <c r="U39" s="3" t="s">
        <v>297</v>
      </c>
    </row>
    <row r="40" spans="1:21" ht="22.5" customHeight="1">
      <c r="A40" s="58" t="s">
        <v>363</v>
      </c>
      <c r="B40" s="144" t="s">
        <v>364</v>
      </c>
      <c r="C40" s="93" t="s">
        <v>757</v>
      </c>
      <c r="D40" s="96" t="s">
        <v>448</v>
      </c>
      <c r="E40" s="77" t="s">
        <v>247</v>
      </c>
      <c r="F40" s="56" t="s">
        <v>247</v>
      </c>
      <c r="G40" s="56" t="s">
        <v>247</v>
      </c>
      <c r="H40" s="119" t="s">
        <v>770</v>
      </c>
      <c r="I40" s="119" t="s">
        <v>770</v>
      </c>
      <c r="J40" s="119" t="s">
        <v>770</v>
      </c>
      <c r="K40" s="119" t="s">
        <v>770</v>
      </c>
      <c r="L40" s="119" t="s">
        <v>770</v>
      </c>
      <c r="M40" s="119" t="s">
        <v>770</v>
      </c>
      <c r="N40" s="119" t="s">
        <v>770</v>
      </c>
      <c r="O40" s="119" t="s">
        <v>770</v>
      </c>
      <c r="P40" s="119" t="s">
        <v>770</v>
      </c>
      <c r="Q40" s="119" t="s">
        <v>770</v>
      </c>
      <c r="R40" s="119" t="s">
        <v>770</v>
      </c>
      <c r="S40" s="119" t="s">
        <v>770</v>
      </c>
      <c r="T40" s="45" t="s">
        <v>291</v>
      </c>
      <c r="U40" s="3" t="s">
        <v>300</v>
      </c>
    </row>
    <row r="41" spans="1:21" ht="22.5" customHeight="1">
      <c r="A41" s="58" t="s">
        <v>365</v>
      </c>
      <c r="B41" s="165" t="s">
        <v>366</v>
      </c>
      <c r="C41" s="93" t="s">
        <v>758</v>
      </c>
      <c r="D41" s="96" t="s">
        <v>449</v>
      </c>
      <c r="E41" s="77">
        <v>460.3568928448572</v>
      </c>
      <c r="F41" s="56">
        <v>428.40076145224174</v>
      </c>
      <c r="G41" s="115">
        <f>AVERAGEA(H41:S41)</f>
        <v>452.75</v>
      </c>
      <c r="H41" s="433">
        <v>427</v>
      </c>
      <c r="I41" s="434">
        <v>441</v>
      </c>
      <c r="J41" s="434">
        <v>439</v>
      </c>
      <c r="K41" s="434">
        <v>446</v>
      </c>
      <c r="L41" s="434">
        <v>449</v>
      </c>
      <c r="M41" s="434">
        <v>441</v>
      </c>
      <c r="N41" s="434">
        <v>434</v>
      </c>
      <c r="O41" s="434">
        <v>474</v>
      </c>
      <c r="P41" s="434">
        <v>471</v>
      </c>
      <c r="Q41" s="434">
        <v>464</v>
      </c>
      <c r="R41" s="434">
        <v>479</v>
      </c>
      <c r="S41" s="435">
        <v>468</v>
      </c>
      <c r="T41" s="45" t="s">
        <v>291</v>
      </c>
      <c r="U41" s="3" t="s">
        <v>303</v>
      </c>
    </row>
    <row r="42" spans="1:21" ht="22.5" customHeight="1">
      <c r="A42" s="58" t="s">
        <v>367</v>
      </c>
      <c r="B42" s="144" t="s">
        <v>368</v>
      </c>
      <c r="C42" s="93" t="s">
        <v>369</v>
      </c>
      <c r="D42" s="96"/>
      <c r="E42" s="77" t="s">
        <v>247</v>
      </c>
      <c r="F42" s="56" t="s">
        <v>247</v>
      </c>
      <c r="G42" s="56" t="s">
        <v>247</v>
      </c>
      <c r="H42" s="119" t="s">
        <v>770</v>
      </c>
      <c r="I42" s="119" t="s">
        <v>770</v>
      </c>
      <c r="J42" s="119" t="s">
        <v>770</v>
      </c>
      <c r="K42" s="119" t="s">
        <v>770</v>
      </c>
      <c r="L42" s="119" t="s">
        <v>770</v>
      </c>
      <c r="M42" s="119" t="s">
        <v>770</v>
      </c>
      <c r="N42" s="119" t="s">
        <v>770</v>
      </c>
      <c r="O42" s="119" t="s">
        <v>770</v>
      </c>
      <c r="P42" s="119" t="s">
        <v>770</v>
      </c>
      <c r="Q42" s="119" t="s">
        <v>770</v>
      </c>
      <c r="R42" s="119" t="s">
        <v>770</v>
      </c>
      <c r="S42" s="119" t="s">
        <v>770</v>
      </c>
      <c r="T42" s="45" t="s">
        <v>291</v>
      </c>
      <c r="U42" s="3" t="s">
        <v>306</v>
      </c>
    </row>
    <row r="43" spans="1:21" ht="22.5" customHeight="1">
      <c r="A43" s="58" t="s">
        <v>370</v>
      </c>
      <c r="B43" s="144" t="s">
        <v>371</v>
      </c>
      <c r="C43" s="93" t="s">
        <v>759</v>
      </c>
      <c r="D43" s="96" t="s">
        <v>450</v>
      </c>
      <c r="E43" s="77">
        <v>5858.715277777777</v>
      </c>
      <c r="F43" s="56">
        <v>5918.182407407407</v>
      </c>
      <c r="G43" s="115">
        <f>AVERAGEA(H43:S43)</f>
        <v>6131.333333333333</v>
      </c>
      <c r="H43" s="433">
        <v>6000</v>
      </c>
      <c r="I43" s="434">
        <v>6041</v>
      </c>
      <c r="J43" s="434">
        <v>6048</v>
      </c>
      <c r="K43" s="434">
        <v>6071</v>
      </c>
      <c r="L43" s="434">
        <v>6067</v>
      </c>
      <c r="M43" s="434">
        <v>6071</v>
      </c>
      <c r="N43" s="434">
        <v>6071</v>
      </c>
      <c r="O43" s="434">
        <v>6204</v>
      </c>
      <c r="P43" s="434">
        <v>6204</v>
      </c>
      <c r="Q43" s="434">
        <v>6193</v>
      </c>
      <c r="R43" s="434">
        <v>6218</v>
      </c>
      <c r="S43" s="435">
        <v>6388</v>
      </c>
      <c r="T43" s="45" t="s">
        <v>291</v>
      </c>
      <c r="U43" s="3" t="s">
        <v>309</v>
      </c>
    </row>
    <row r="44" spans="1:21" ht="22.5" customHeight="1">
      <c r="A44" s="58" t="s">
        <v>372</v>
      </c>
      <c r="B44" s="144" t="s">
        <v>373</v>
      </c>
      <c r="C44" s="93" t="s">
        <v>760</v>
      </c>
      <c r="D44" s="96"/>
      <c r="E44" s="77">
        <v>1057.4638888888892</v>
      </c>
      <c r="F44" s="56">
        <v>1057.0839947089946</v>
      </c>
      <c r="G44" s="115">
        <f>AVERAGEA(H44:S44)</f>
        <v>1289.4166666666667</v>
      </c>
      <c r="H44" s="433">
        <v>1217</v>
      </c>
      <c r="I44" s="434">
        <v>1180</v>
      </c>
      <c r="J44" s="434">
        <v>1197</v>
      </c>
      <c r="K44" s="434">
        <v>1221</v>
      </c>
      <c r="L44" s="434">
        <v>1261</v>
      </c>
      <c r="M44" s="434">
        <v>1251</v>
      </c>
      <c r="N44" s="434">
        <v>1284</v>
      </c>
      <c r="O44" s="434">
        <v>1373</v>
      </c>
      <c r="P44" s="434">
        <v>1376</v>
      </c>
      <c r="Q44" s="434">
        <v>1366</v>
      </c>
      <c r="R44" s="434">
        <v>1364</v>
      </c>
      <c r="S44" s="435">
        <v>1383</v>
      </c>
      <c r="T44" s="45" t="s">
        <v>294</v>
      </c>
      <c r="U44" s="3" t="s">
        <v>312</v>
      </c>
    </row>
    <row r="45" spans="1:21" ht="22.5" customHeight="1">
      <c r="A45" s="58" t="s">
        <v>374</v>
      </c>
      <c r="B45" s="144" t="s">
        <v>373</v>
      </c>
      <c r="C45" s="93" t="s">
        <v>761</v>
      </c>
      <c r="D45" s="96"/>
      <c r="E45" s="77" t="s">
        <v>247</v>
      </c>
      <c r="F45" s="56" t="s">
        <v>247</v>
      </c>
      <c r="G45" s="56" t="s">
        <v>247</v>
      </c>
      <c r="H45" s="119" t="s">
        <v>770</v>
      </c>
      <c r="I45" s="119" t="s">
        <v>770</v>
      </c>
      <c r="J45" s="119" t="s">
        <v>770</v>
      </c>
      <c r="K45" s="119" t="s">
        <v>770</v>
      </c>
      <c r="L45" s="119" t="s">
        <v>770</v>
      </c>
      <c r="M45" s="119" t="s">
        <v>770</v>
      </c>
      <c r="N45" s="119" t="s">
        <v>770</v>
      </c>
      <c r="O45" s="119" t="s">
        <v>770</v>
      </c>
      <c r="P45" s="119" t="s">
        <v>770</v>
      </c>
      <c r="Q45" s="119" t="s">
        <v>770</v>
      </c>
      <c r="R45" s="119" t="s">
        <v>770</v>
      </c>
      <c r="S45" s="119" t="s">
        <v>770</v>
      </c>
      <c r="T45" s="45" t="s">
        <v>294</v>
      </c>
      <c r="U45" s="3" t="s">
        <v>285</v>
      </c>
    </row>
    <row r="46" spans="1:21" ht="22.5" customHeight="1" thickBot="1">
      <c r="A46" s="60" t="s">
        <v>375</v>
      </c>
      <c r="B46" s="144" t="s">
        <v>376</v>
      </c>
      <c r="C46" s="95" t="s">
        <v>762</v>
      </c>
      <c r="D46" s="99" t="s">
        <v>727</v>
      </c>
      <c r="E46" s="81">
        <v>110.18055555555556</v>
      </c>
      <c r="F46" s="55">
        <v>116.57731481481481</v>
      </c>
      <c r="G46" s="122">
        <f>AVERAGEA(H46:S46)</f>
        <v>132.16666666666666</v>
      </c>
      <c r="H46" s="436">
        <v>126</v>
      </c>
      <c r="I46" s="437">
        <v>125</v>
      </c>
      <c r="J46" s="437">
        <v>125</v>
      </c>
      <c r="K46" s="437">
        <v>130</v>
      </c>
      <c r="L46" s="437">
        <v>131</v>
      </c>
      <c r="M46" s="437">
        <v>130</v>
      </c>
      <c r="N46" s="437">
        <v>133</v>
      </c>
      <c r="O46" s="437">
        <v>135</v>
      </c>
      <c r="P46" s="437">
        <v>138</v>
      </c>
      <c r="Q46" s="437">
        <v>138</v>
      </c>
      <c r="R46" s="437">
        <v>138</v>
      </c>
      <c r="S46" s="438">
        <v>137</v>
      </c>
      <c r="T46" s="46" t="s">
        <v>294</v>
      </c>
      <c r="U46" s="3" t="s">
        <v>288</v>
      </c>
    </row>
    <row r="47" spans="1:21" ht="22.5" customHeight="1">
      <c r="A47" s="29" t="s">
        <v>776</v>
      </c>
      <c r="B47" s="192" t="s">
        <v>777</v>
      </c>
      <c r="C47" s="335"/>
      <c r="D47" s="335"/>
      <c r="E47" s="335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R47" s="176"/>
      <c r="S47" s="176"/>
      <c r="T47" s="176"/>
      <c r="U47" s="29" t="s">
        <v>377</v>
      </c>
    </row>
  </sheetData>
  <mergeCells count="8">
    <mergeCell ref="H3:S3"/>
    <mergeCell ref="T3:U4"/>
    <mergeCell ref="B47:E47"/>
    <mergeCell ref="A1:G1"/>
    <mergeCell ref="A2:B2"/>
    <mergeCell ref="A3:B4"/>
    <mergeCell ref="C3:D4"/>
    <mergeCell ref="E3:G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scale="78" r:id="rId1"/>
  <colBreaks count="1" manualBreakCount="1">
    <brk id="7" max="4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B42"/>
  <sheetViews>
    <sheetView showGridLines="0" workbookViewId="0" topLeftCell="A1">
      <selection activeCell="A1" sqref="A1:N1"/>
    </sheetView>
  </sheetViews>
  <sheetFormatPr defaultColWidth="9.00390625" defaultRowHeight="19.5" customHeight="1"/>
  <cols>
    <col min="1" max="1" width="3.125" style="1" customWidth="1"/>
    <col min="2" max="2" width="6.125" style="1" customWidth="1"/>
    <col min="3" max="3" width="4.625" style="1" customWidth="1"/>
    <col min="4" max="4" width="5.625" style="1" customWidth="1"/>
    <col min="5" max="5" width="3.125" style="1" customWidth="1"/>
    <col min="6" max="7" width="11.625" style="1" customWidth="1"/>
    <col min="8" max="8" width="3.125" style="1" customWidth="1"/>
    <col min="9" max="9" width="6.125" style="1" customWidth="1"/>
    <col min="10" max="10" width="4.625" style="1" customWidth="1"/>
    <col min="11" max="11" width="5.625" style="1" customWidth="1"/>
    <col min="12" max="12" width="5.25390625" style="1" customWidth="1"/>
    <col min="13" max="14" width="11.625" style="1" customWidth="1"/>
    <col min="15" max="15" width="3.125" style="1" customWidth="1"/>
    <col min="16" max="16" width="6.125" style="1" customWidth="1"/>
    <col min="17" max="17" width="4.625" style="1" customWidth="1"/>
    <col min="18" max="18" width="5.625" style="1" customWidth="1"/>
    <col min="19" max="19" width="4.00390625" style="1" customWidth="1"/>
    <col min="20" max="21" width="11.625" style="1" customWidth="1"/>
    <col min="22" max="22" width="3.125" style="1" customWidth="1"/>
    <col min="23" max="23" width="6.125" style="1" customWidth="1"/>
    <col min="24" max="24" width="4.625" style="1" customWidth="1"/>
    <col min="25" max="25" width="5.625" style="1" customWidth="1"/>
    <col min="26" max="26" width="7.125" style="1" customWidth="1"/>
    <col min="27" max="27" width="11.625" style="1" customWidth="1"/>
    <col min="28" max="28" width="13.625" style="1" customWidth="1"/>
    <col min="29" max="16384" width="3.625" style="1" customWidth="1"/>
  </cols>
  <sheetData>
    <row r="1" spans="1:28" ht="19.5" customHeight="1">
      <c r="A1" s="212" t="s">
        <v>586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24" t="s">
        <v>587</v>
      </c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</row>
    <row r="2" spans="1:5" ht="19.5" customHeight="1" thickBot="1">
      <c r="A2" s="193" t="s">
        <v>588</v>
      </c>
      <c r="B2" s="227"/>
      <c r="C2" s="227"/>
      <c r="D2" s="227"/>
      <c r="E2" s="227"/>
    </row>
    <row r="3" spans="1:28" ht="19.5" customHeight="1">
      <c r="A3" s="393" t="s">
        <v>589</v>
      </c>
      <c r="B3" s="387"/>
      <c r="C3" s="387"/>
      <c r="D3" s="387"/>
      <c r="E3" s="387"/>
      <c r="F3" s="123" t="s">
        <v>590</v>
      </c>
      <c r="G3" s="124" t="s">
        <v>591</v>
      </c>
      <c r="H3" s="386" t="s">
        <v>589</v>
      </c>
      <c r="I3" s="387"/>
      <c r="J3" s="387"/>
      <c r="K3" s="387"/>
      <c r="L3" s="387"/>
      <c r="M3" s="123" t="s">
        <v>590</v>
      </c>
      <c r="N3" s="172" t="s">
        <v>591</v>
      </c>
      <c r="O3" s="386" t="s">
        <v>589</v>
      </c>
      <c r="P3" s="387"/>
      <c r="Q3" s="387"/>
      <c r="R3" s="387"/>
      <c r="S3" s="387"/>
      <c r="T3" s="123" t="s">
        <v>590</v>
      </c>
      <c r="U3" s="124" t="s">
        <v>591</v>
      </c>
      <c r="V3" s="386" t="s">
        <v>589</v>
      </c>
      <c r="W3" s="387"/>
      <c r="X3" s="387"/>
      <c r="Y3" s="387"/>
      <c r="Z3" s="387"/>
      <c r="AA3" s="123" t="s">
        <v>590</v>
      </c>
      <c r="AB3" s="124" t="s">
        <v>591</v>
      </c>
    </row>
    <row r="4" spans="1:28" ht="19.5" customHeight="1">
      <c r="A4" s="388" t="s">
        <v>592</v>
      </c>
      <c r="B4" s="388"/>
      <c r="C4" s="388"/>
      <c r="D4" s="388"/>
      <c r="E4" s="389"/>
      <c r="F4" s="125"/>
      <c r="G4" s="125"/>
      <c r="H4" s="126"/>
      <c r="I4" s="127"/>
      <c r="J4" s="127"/>
      <c r="K4" s="127"/>
      <c r="L4" s="128"/>
      <c r="M4" s="125"/>
      <c r="N4" s="62"/>
      <c r="O4" s="390" t="s">
        <v>593</v>
      </c>
      <c r="P4" s="388"/>
      <c r="Q4" s="388"/>
      <c r="R4" s="388"/>
      <c r="S4" s="389"/>
      <c r="T4" s="125"/>
      <c r="U4" s="125"/>
      <c r="V4" s="126"/>
      <c r="W4" s="391" t="s">
        <v>594</v>
      </c>
      <c r="X4" s="391"/>
      <c r="Y4" s="391"/>
      <c r="Z4" s="392"/>
      <c r="AA4" s="117">
        <v>29</v>
      </c>
      <c r="AB4" s="79">
        <v>8500</v>
      </c>
    </row>
    <row r="5" spans="1:28" ht="19.5" customHeight="1">
      <c r="A5" s="59"/>
      <c r="B5" s="59"/>
      <c r="C5" s="59"/>
      <c r="D5" s="59"/>
      <c r="E5" s="69"/>
      <c r="F5" s="125"/>
      <c r="G5" s="125"/>
      <c r="H5" s="396" t="s">
        <v>595</v>
      </c>
      <c r="I5" s="397"/>
      <c r="J5" s="397"/>
      <c r="K5" s="397"/>
      <c r="L5" s="69"/>
      <c r="M5" s="125"/>
      <c r="N5" s="62"/>
      <c r="O5" s="68"/>
      <c r="P5" s="59"/>
      <c r="Q5" s="59"/>
      <c r="R5" s="59"/>
      <c r="S5" s="69"/>
      <c r="T5" s="125"/>
      <c r="U5" s="125"/>
      <c r="V5" s="68"/>
      <c r="W5" s="398" t="s">
        <v>596</v>
      </c>
      <c r="X5" s="398"/>
      <c r="Y5" s="398"/>
      <c r="Z5" s="399"/>
      <c r="AA5" s="57">
        <v>13</v>
      </c>
      <c r="AB5" s="56">
        <v>4109</v>
      </c>
    </row>
    <row r="6" spans="1:28" ht="19.5" customHeight="1">
      <c r="A6" s="395" t="s">
        <v>597</v>
      </c>
      <c r="B6" s="395"/>
      <c r="C6" s="61" t="s">
        <v>598</v>
      </c>
      <c r="D6" s="59" t="s">
        <v>581</v>
      </c>
      <c r="E6" s="69"/>
      <c r="F6" s="56">
        <v>13817</v>
      </c>
      <c r="G6" s="56">
        <v>2454928</v>
      </c>
      <c r="H6" s="68"/>
      <c r="I6" s="398" t="s">
        <v>599</v>
      </c>
      <c r="J6" s="398"/>
      <c r="K6" s="398"/>
      <c r="L6" s="399"/>
      <c r="M6" s="57">
        <v>559</v>
      </c>
      <c r="N6" s="62">
        <v>115339</v>
      </c>
      <c r="O6" s="394" t="s">
        <v>597</v>
      </c>
      <c r="P6" s="395"/>
      <c r="Q6" s="61" t="s">
        <v>598</v>
      </c>
      <c r="R6" s="59" t="s">
        <v>581</v>
      </c>
      <c r="S6" s="69"/>
      <c r="T6" s="56">
        <v>7194</v>
      </c>
      <c r="U6" s="62">
        <v>1786189</v>
      </c>
      <c r="V6" s="68"/>
      <c r="W6" s="398" t="s">
        <v>600</v>
      </c>
      <c r="X6" s="402"/>
      <c r="Y6" s="402"/>
      <c r="Z6" s="401"/>
      <c r="AA6" s="57">
        <v>180</v>
      </c>
      <c r="AB6" s="56">
        <v>154911</v>
      </c>
    </row>
    <row r="7" spans="1:28" ht="19.5" customHeight="1">
      <c r="A7" s="395"/>
      <c r="B7" s="395"/>
      <c r="C7" s="61" t="s">
        <v>601</v>
      </c>
      <c r="D7" s="61"/>
      <c r="E7" s="69"/>
      <c r="F7" s="56">
        <v>13483</v>
      </c>
      <c r="G7" s="62">
        <v>2489663</v>
      </c>
      <c r="H7" s="68"/>
      <c r="I7" s="398" t="s">
        <v>602</v>
      </c>
      <c r="J7" s="398"/>
      <c r="K7" s="398"/>
      <c r="L7" s="399"/>
      <c r="M7" s="57">
        <v>530</v>
      </c>
      <c r="N7" s="62">
        <v>66133</v>
      </c>
      <c r="O7" s="394"/>
      <c r="P7" s="395"/>
      <c r="Q7" s="61" t="s">
        <v>601</v>
      </c>
      <c r="R7" s="61"/>
      <c r="S7" s="69"/>
      <c r="T7" s="56">
        <v>6387</v>
      </c>
      <c r="U7" s="62">
        <v>1646424</v>
      </c>
      <c r="V7" s="70"/>
      <c r="W7" s="71"/>
      <c r="X7" s="71"/>
      <c r="Y7" s="71"/>
      <c r="Z7" s="69"/>
      <c r="AA7" s="57"/>
      <c r="AB7" s="56"/>
    </row>
    <row r="8" spans="1:28" ht="19.5" customHeight="1">
      <c r="A8" s="395"/>
      <c r="B8" s="395"/>
      <c r="C8" s="129" t="s">
        <v>603</v>
      </c>
      <c r="D8" s="61"/>
      <c r="E8" s="69"/>
      <c r="F8" s="115">
        <f>SUM(F11:F16,F19:F30,F33:F38,M6:M13,M16:M20,M23:M29,M32:M35,M37)</f>
        <v>12280</v>
      </c>
      <c r="G8" s="130">
        <f>SUM(G11:G16,G19:G30,G33:G38,N6:N13,N16:N20,N23:N29,N32:N35,N37)</f>
        <v>2241649</v>
      </c>
      <c r="H8" s="68"/>
      <c r="I8" s="398" t="s">
        <v>604</v>
      </c>
      <c r="J8" s="398"/>
      <c r="K8" s="398"/>
      <c r="L8" s="399"/>
      <c r="M8" s="57">
        <v>379</v>
      </c>
      <c r="N8" s="62">
        <v>83761</v>
      </c>
      <c r="O8" s="394"/>
      <c r="P8" s="395"/>
      <c r="Q8" s="129" t="s">
        <v>603</v>
      </c>
      <c r="R8" s="61"/>
      <c r="S8" s="69"/>
      <c r="T8" s="116">
        <f>SUM(T11:T16,T20:T24,T27:T32,T35:T36,T38:T41,AA4:AA6,AA9:AA11,AA14:AA19,AA22:AA30)</f>
        <v>6606</v>
      </c>
      <c r="U8" s="130">
        <f>SUM(U11:U16,U20:U24,U27:U32,U35:U36,U38:U41,AB4:AB6,AB9:AB11,AB14:AB19,AB22:AB30)</f>
        <v>1584037</v>
      </c>
      <c r="V8" s="396" t="s">
        <v>605</v>
      </c>
      <c r="W8" s="397"/>
      <c r="X8" s="397"/>
      <c r="Y8" s="397"/>
      <c r="Z8" s="69"/>
      <c r="AA8" s="57"/>
      <c r="AB8" s="56"/>
    </row>
    <row r="9" spans="1:28" ht="19.5" customHeight="1">
      <c r="A9" s="59"/>
      <c r="B9" s="59"/>
      <c r="C9" s="59"/>
      <c r="D9" s="59"/>
      <c r="E9" s="69"/>
      <c r="F9" s="56"/>
      <c r="G9" s="62"/>
      <c r="H9" s="68"/>
      <c r="I9" s="398" t="s">
        <v>606</v>
      </c>
      <c r="J9" s="398"/>
      <c r="K9" s="398"/>
      <c r="L9" s="399"/>
      <c r="M9" s="57">
        <v>359</v>
      </c>
      <c r="N9" s="62">
        <v>89725</v>
      </c>
      <c r="O9" s="68"/>
      <c r="P9" s="59"/>
      <c r="Q9" s="59"/>
      <c r="R9" s="59"/>
      <c r="S9" s="69"/>
      <c r="T9" s="57"/>
      <c r="U9" s="62"/>
      <c r="V9" s="68"/>
      <c r="W9" s="398" t="s">
        <v>607</v>
      </c>
      <c r="X9" s="402"/>
      <c r="Y9" s="402"/>
      <c r="Z9" s="401"/>
      <c r="AA9" s="57">
        <v>42</v>
      </c>
      <c r="AB9" s="56">
        <v>29710</v>
      </c>
    </row>
    <row r="10" spans="1:28" ht="19.5" customHeight="1">
      <c r="A10" s="397" t="s">
        <v>608</v>
      </c>
      <c r="B10" s="397"/>
      <c r="C10" s="397"/>
      <c r="D10" s="397"/>
      <c r="E10" s="69"/>
      <c r="F10" s="56"/>
      <c r="G10" s="62"/>
      <c r="H10" s="68"/>
      <c r="I10" s="398" t="s">
        <v>609</v>
      </c>
      <c r="J10" s="398"/>
      <c r="K10" s="398"/>
      <c r="L10" s="399"/>
      <c r="M10" s="57">
        <v>59</v>
      </c>
      <c r="N10" s="62">
        <v>34692</v>
      </c>
      <c r="O10" s="396" t="s">
        <v>610</v>
      </c>
      <c r="P10" s="397"/>
      <c r="Q10" s="397"/>
      <c r="R10" s="397"/>
      <c r="S10" s="69"/>
      <c r="T10" s="57"/>
      <c r="U10" s="62"/>
      <c r="V10" s="68"/>
      <c r="W10" s="398" t="s">
        <v>611</v>
      </c>
      <c r="X10" s="402"/>
      <c r="Y10" s="402"/>
      <c r="Z10" s="401"/>
      <c r="AA10" s="57">
        <v>96</v>
      </c>
      <c r="AB10" s="56">
        <v>59854</v>
      </c>
    </row>
    <row r="11" spans="1:28" ht="19.5" customHeight="1">
      <c r="A11" s="59"/>
      <c r="B11" s="398" t="s">
        <v>612</v>
      </c>
      <c r="C11" s="398"/>
      <c r="D11" s="398"/>
      <c r="E11" s="399"/>
      <c r="F11" s="56">
        <v>1014</v>
      </c>
      <c r="G11" s="62">
        <v>96240</v>
      </c>
      <c r="H11" s="68"/>
      <c r="I11" s="398" t="s">
        <v>613</v>
      </c>
      <c r="J11" s="398"/>
      <c r="K11" s="398"/>
      <c r="L11" s="399"/>
      <c r="M11" s="57">
        <v>144</v>
      </c>
      <c r="N11" s="62">
        <v>53978</v>
      </c>
      <c r="O11" s="68"/>
      <c r="P11" s="398" t="s">
        <v>614</v>
      </c>
      <c r="Q11" s="398"/>
      <c r="R11" s="398"/>
      <c r="S11" s="399"/>
      <c r="T11" s="57">
        <v>752</v>
      </c>
      <c r="U11" s="62">
        <v>157402</v>
      </c>
      <c r="V11" s="70"/>
      <c r="W11" s="398" t="s">
        <v>615</v>
      </c>
      <c r="X11" s="402"/>
      <c r="Y11" s="402"/>
      <c r="Z11" s="401"/>
      <c r="AA11" s="57">
        <v>106</v>
      </c>
      <c r="AB11" s="56">
        <v>47383</v>
      </c>
    </row>
    <row r="12" spans="1:28" ht="19.5" customHeight="1">
      <c r="A12" s="59"/>
      <c r="B12" s="398" t="s">
        <v>616</v>
      </c>
      <c r="C12" s="398"/>
      <c r="D12" s="398"/>
      <c r="E12" s="399"/>
      <c r="F12" s="56">
        <v>77</v>
      </c>
      <c r="G12" s="62">
        <v>6816</v>
      </c>
      <c r="H12" s="68"/>
      <c r="I12" s="398" t="s">
        <v>617</v>
      </c>
      <c r="J12" s="400"/>
      <c r="K12" s="400"/>
      <c r="L12" s="401"/>
      <c r="M12" s="57">
        <v>10</v>
      </c>
      <c r="N12" s="62">
        <v>13387</v>
      </c>
      <c r="O12" s="68"/>
      <c r="P12" s="398" t="s">
        <v>618</v>
      </c>
      <c r="Q12" s="398"/>
      <c r="R12" s="398"/>
      <c r="S12" s="399"/>
      <c r="T12" s="57">
        <v>17</v>
      </c>
      <c r="U12" s="62">
        <v>3899</v>
      </c>
      <c r="V12" s="70"/>
      <c r="W12" s="71"/>
      <c r="X12" s="71"/>
      <c r="Y12" s="71"/>
      <c r="Z12" s="69"/>
      <c r="AA12" s="57"/>
      <c r="AB12" s="56"/>
    </row>
    <row r="13" spans="1:28" ht="19.5" customHeight="1">
      <c r="A13" s="59"/>
      <c r="B13" s="398" t="s">
        <v>619</v>
      </c>
      <c r="C13" s="398"/>
      <c r="D13" s="398"/>
      <c r="E13" s="399"/>
      <c r="F13" s="56">
        <v>897</v>
      </c>
      <c r="G13" s="62">
        <v>113747</v>
      </c>
      <c r="H13" s="68"/>
      <c r="I13" s="398" t="s">
        <v>620</v>
      </c>
      <c r="J13" s="400"/>
      <c r="K13" s="400"/>
      <c r="L13" s="401"/>
      <c r="M13" s="57">
        <v>33</v>
      </c>
      <c r="N13" s="62">
        <v>5236</v>
      </c>
      <c r="O13" s="68"/>
      <c r="P13" s="398" t="s">
        <v>621</v>
      </c>
      <c r="Q13" s="398"/>
      <c r="R13" s="398"/>
      <c r="S13" s="399"/>
      <c r="T13" s="57">
        <v>76</v>
      </c>
      <c r="U13" s="62">
        <v>9133</v>
      </c>
      <c r="V13" s="396" t="s">
        <v>622</v>
      </c>
      <c r="W13" s="397"/>
      <c r="X13" s="397"/>
      <c r="Y13" s="397"/>
      <c r="Z13" s="69"/>
      <c r="AA13" s="57"/>
      <c r="AB13" s="56"/>
    </row>
    <row r="14" spans="1:28" ht="19.5" customHeight="1">
      <c r="A14" s="59"/>
      <c r="B14" s="398" t="s">
        <v>623</v>
      </c>
      <c r="C14" s="398"/>
      <c r="D14" s="398"/>
      <c r="E14" s="399"/>
      <c r="F14" s="56">
        <v>134</v>
      </c>
      <c r="G14" s="62">
        <v>32413</v>
      </c>
      <c r="H14" s="68"/>
      <c r="I14" s="59"/>
      <c r="J14" s="59"/>
      <c r="K14" s="59"/>
      <c r="L14" s="69"/>
      <c r="M14" s="57"/>
      <c r="N14" s="62"/>
      <c r="O14" s="68"/>
      <c r="P14" s="398" t="s">
        <v>624</v>
      </c>
      <c r="Q14" s="398"/>
      <c r="R14" s="398"/>
      <c r="S14" s="399"/>
      <c r="T14" s="57">
        <v>36</v>
      </c>
      <c r="U14" s="62">
        <v>5453</v>
      </c>
      <c r="V14" s="68"/>
      <c r="W14" s="398" t="s">
        <v>625</v>
      </c>
      <c r="X14" s="402"/>
      <c r="Y14" s="402"/>
      <c r="Z14" s="401"/>
      <c r="AA14" s="57">
        <v>83</v>
      </c>
      <c r="AB14" s="56">
        <v>62683</v>
      </c>
    </row>
    <row r="15" spans="1:28" ht="19.5" customHeight="1">
      <c r="A15" s="59"/>
      <c r="B15" s="398" t="s">
        <v>626</v>
      </c>
      <c r="C15" s="398"/>
      <c r="D15" s="398"/>
      <c r="E15" s="399"/>
      <c r="F15" s="56">
        <v>37</v>
      </c>
      <c r="G15" s="62">
        <v>7245</v>
      </c>
      <c r="H15" s="396" t="s">
        <v>627</v>
      </c>
      <c r="I15" s="400"/>
      <c r="J15" s="400"/>
      <c r="K15" s="400"/>
      <c r="L15" s="69"/>
      <c r="M15" s="57"/>
      <c r="N15" s="62"/>
      <c r="O15" s="68"/>
      <c r="P15" s="398" t="s">
        <v>628</v>
      </c>
      <c r="Q15" s="398"/>
      <c r="R15" s="398"/>
      <c r="S15" s="399"/>
      <c r="T15" s="57">
        <v>37</v>
      </c>
      <c r="U15" s="62">
        <v>6555</v>
      </c>
      <c r="V15" s="68"/>
      <c r="W15" s="398" t="s">
        <v>629</v>
      </c>
      <c r="X15" s="402"/>
      <c r="Y15" s="402"/>
      <c r="Z15" s="401"/>
      <c r="AA15" s="57">
        <v>4</v>
      </c>
      <c r="AB15" s="56">
        <v>1213</v>
      </c>
    </row>
    <row r="16" spans="1:28" ht="19.5" customHeight="1">
      <c r="A16" s="59"/>
      <c r="B16" s="398" t="s">
        <v>630</v>
      </c>
      <c r="C16" s="398"/>
      <c r="D16" s="398"/>
      <c r="E16" s="399"/>
      <c r="F16" s="56">
        <v>38</v>
      </c>
      <c r="G16" s="62">
        <v>11470</v>
      </c>
      <c r="H16" s="68"/>
      <c r="I16" s="398" t="s">
        <v>631</v>
      </c>
      <c r="J16" s="400"/>
      <c r="K16" s="400"/>
      <c r="L16" s="401"/>
      <c r="M16" s="57">
        <v>18</v>
      </c>
      <c r="N16" s="62">
        <v>11757</v>
      </c>
      <c r="O16" s="68"/>
      <c r="P16" s="398" t="s">
        <v>632</v>
      </c>
      <c r="Q16" s="398"/>
      <c r="R16" s="398"/>
      <c r="S16" s="399"/>
      <c r="T16" s="57">
        <v>379</v>
      </c>
      <c r="U16" s="62">
        <v>78109</v>
      </c>
      <c r="V16" s="68"/>
      <c r="W16" s="398" t="s">
        <v>633</v>
      </c>
      <c r="X16" s="402"/>
      <c r="Y16" s="402"/>
      <c r="Z16" s="401"/>
      <c r="AA16" s="57">
        <v>523</v>
      </c>
      <c r="AB16" s="56">
        <v>48738</v>
      </c>
    </row>
    <row r="17" spans="1:28" ht="19.5" customHeight="1">
      <c r="A17" s="59"/>
      <c r="B17" s="59"/>
      <c r="C17" s="59"/>
      <c r="D17" s="59"/>
      <c r="E17" s="69"/>
      <c r="F17" s="56"/>
      <c r="G17" s="62"/>
      <c r="H17" s="68"/>
      <c r="I17" s="398" t="s">
        <v>634</v>
      </c>
      <c r="J17" s="400"/>
      <c r="K17" s="400"/>
      <c r="L17" s="401"/>
      <c r="M17" s="57">
        <v>9</v>
      </c>
      <c r="N17" s="62">
        <v>7755</v>
      </c>
      <c r="O17" s="68"/>
      <c r="P17" s="398" t="s">
        <v>635</v>
      </c>
      <c r="Q17" s="398"/>
      <c r="R17" s="398"/>
      <c r="S17" s="399"/>
      <c r="T17" s="57">
        <v>195</v>
      </c>
      <c r="U17" s="62">
        <v>34011</v>
      </c>
      <c r="V17" s="68"/>
      <c r="W17" s="398" t="s">
        <v>636</v>
      </c>
      <c r="X17" s="402"/>
      <c r="Y17" s="402"/>
      <c r="Z17" s="401"/>
      <c r="AA17" s="57">
        <v>933</v>
      </c>
      <c r="AB17" s="56">
        <v>128948</v>
      </c>
    </row>
    <row r="18" spans="1:28" ht="19.5" customHeight="1">
      <c r="A18" s="397" t="s">
        <v>637</v>
      </c>
      <c r="B18" s="397"/>
      <c r="C18" s="397"/>
      <c r="D18" s="397"/>
      <c r="E18" s="69"/>
      <c r="F18" s="56"/>
      <c r="G18" s="62"/>
      <c r="H18" s="68"/>
      <c r="I18" s="398" t="s">
        <v>638</v>
      </c>
      <c r="J18" s="400"/>
      <c r="K18" s="400"/>
      <c r="L18" s="401"/>
      <c r="M18" s="57">
        <v>14</v>
      </c>
      <c r="N18" s="62">
        <v>6527</v>
      </c>
      <c r="O18" s="68"/>
      <c r="P18" s="59"/>
      <c r="Q18" s="59"/>
      <c r="R18" s="59"/>
      <c r="S18" s="69"/>
      <c r="T18" s="57"/>
      <c r="U18" s="62"/>
      <c r="V18" s="68"/>
      <c r="W18" s="398" t="s">
        <v>639</v>
      </c>
      <c r="X18" s="402"/>
      <c r="Y18" s="402"/>
      <c r="Z18" s="401"/>
      <c r="AA18" s="57">
        <v>26</v>
      </c>
      <c r="AB18" s="56">
        <v>7881</v>
      </c>
    </row>
    <row r="19" spans="1:28" ht="19.5" customHeight="1">
      <c r="A19" s="59"/>
      <c r="B19" s="398" t="s">
        <v>640</v>
      </c>
      <c r="C19" s="398"/>
      <c r="D19" s="398"/>
      <c r="E19" s="399"/>
      <c r="F19" s="56">
        <v>1052</v>
      </c>
      <c r="G19" s="62">
        <v>76645</v>
      </c>
      <c r="H19" s="68"/>
      <c r="I19" s="398" t="s">
        <v>641</v>
      </c>
      <c r="J19" s="400"/>
      <c r="K19" s="400"/>
      <c r="L19" s="401"/>
      <c r="M19" s="57">
        <v>11</v>
      </c>
      <c r="N19" s="62">
        <v>3263</v>
      </c>
      <c r="O19" s="396" t="s">
        <v>642</v>
      </c>
      <c r="P19" s="397"/>
      <c r="Q19" s="397"/>
      <c r="R19" s="397"/>
      <c r="S19" s="69"/>
      <c r="T19" s="57"/>
      <c r="U19" s="62"/>
      <c r="V19" s="68"/>
      <c r="W19" s="398" t="s">
        <v>643</v>
      </c>
      <c r="X19" s="402"/>
      <c r="Y19" s="402"/>
      <c r="Z19" s="401"/>
      <c r="AA19" s="57">
        <v>30</v>
      </c>
      <c r="AB19" s="56">
        <v>19659</v>
      </c>
    </row>
    <row r="20" spans="1:28" ht="19.5" customHeight="1">
      <c r="A20" s="59"/>
      <c r="B20" s="398" t="s">
        <v>644</v>
      </c>
      <c r="C20" s="398"/>
      <c r="D20" s="398"/>
      <c r="E20" s="399"/>
      <c r="F20" s="56">
        <v>41</v>
      </c>
      <c r="G20" s="62">
        <v>13774</v>
      </c>
      <c r="H20" s="68"/>
      <c r="I20" s="398" t="s">
        <v>645</v>
      </c>
      <c r="J20" s="400"/>
      <c r="K20" s="400"/>
      <c r="L20" s="401"/>
      <c r="M20" s="57">
        <v>8</v>
      </c>
      <c r="N20" s="62">
        <v>2714</v>
      </c>
      <c r="O20" s="68"/>
      <c r="P20" s="398" t="s">
        <v>646</v>
      </c>
      <c r="Q20" s="398"/>
      <c r="R20" s="398"/>
      <c r="S20" s="399"/>
      <c r="T20" s="57">
        <v>89</v>
      </c>
      <c r="U20" s="62">
        <v>24451</v>
      </c>
      <c r="V20" s="70"/>
      <c r="W20" s="71"/>
      <c r="X20" s="71"/>
      <c r="Y20" s="71"/>
      <c r="Z20" s="69"/>
      <c r="AA20" s="57"/>
      <c r="AB20" s="56"/>
    </row>
    <row r="21" spans="1:28" ht="19.5" customHeight="1">
      <c r="A21" s="59"/>
      <c r="B21" s="398" t="s">
        <v>647</v>
      </c>
      <c r="C21" s="398"/>
      <c r="D21" s="398"/>
      <c r="E21" s="399"/>
      <c r="F21" s="56">
        <v>73</v>
      </c>
      <c r="G21" s="62">
        <v>14075</v>
      </c>
      <c r="H21" s="68"/>
      <c r="I21" s="59"/>
      <c r="J21" s="59"/>
      <c r="K21" s="59"/>
      <c r="L21" s="69"/>
      <c r="M21" s="57"/>
      <c r="N21" s="62"/>
      <c r="O21" s="68"/>
      <c r="P21" s="398" t="s">
        <v>648</v>
      </c>
      <c r="Q21" s="398"/>
      <c r="R21" s="398"/>
      <c r="S21" s="399"/>
      <c r="T21" s="57">
        <v>123</v>
      </c>
      <c r="U21" s="62">
        <v>37437</v>
      </c>
      <c r="V21" s="396" t="s">
        <v>649</v>
      </c>
      <c r="W21" s="397"/>
      <c r="X21" s="397"/>
      <c r="Y21" s="397"/>
      <c r="Z21" s="69"/>
      <c r="AA21" s="57"/>
      <c r="AB21" s="56"/>
    </row>
    <row r="22" spans="1:28" ht="19.5" customHeight="1">
      <c r="A22" s="59"/>
      <c r="B22" s="398" t="s">
        <v>650</v>
      </c>
      <c r="C22" s="398"/>
      <c r="D22" s="398"/>
      <c r="E22" s="399"/>
      <c r="F22" s="56">
        <v>53</v>
      </c>
      <c r="G22" s="62">
        <v>19377</v>
      </c>
      <c r="H22" s="396" t="s">
        <v>651</v>
      </c>
      <c r="I22" s="400"/>
      <c r="J22" s="400"/>
      <c r="K22" s="400"/>
      <c r="L22" s="69"/>
      <c r="M22" s="57"/>
      <c r="N22" s="62"/>
      <c r="O22" s="68"/>
      <c r="P22" s="398" t="s">
        <v>652</v>
      </c>
      <c r="Q22" s="398"/>
      <c r="R22" s="398"/>
      <c r="S22" s="399"/>
      <c r="T22" s="57">
        <v>43</v>
      </c>
      <c r="U22" s="62">
        <v>12594</v>
      </c>
      <c r="V22" s="68"/>
      <c r="W22" s="398" t="s">
        <v>653</v>
      </c>
      <c r="X22" s="405"/>
      <c r="Y22" s="405"/>
      <c r="Z22" s="404"/>
      <c r="AA22" s="57">
        <v>780</v>
      </c>
      <c r="AB22" s="56">
        <v>100483</v>
      </c>
    </row>
    <row r="23" spans="1:28" ht="19.5" customHeight="1">
      <c r="A23" s="59"/>
      <c r="B23" s="398" t="s">
        <v>654</v>
      </c>
      <c r="C23" s="398"/>
      <c r="D23" s="398"/>
      <c r="E23" s="399"/>
      <c r="F23" s="56">
        <v>1253</v>
      </c>
      <c r="G23" s="62">
        <v>116309</v>
      </c>
      <c r="H23" s="68"/>
      <c r="I23" s="398" t="s">
        <v>655</v>
      </c>
      <c r="J23" s="400"/>
      <c r="K23" s="400"/>
      <c r="L23" s="401"/>
      <c r="M23" s="57">
        <v>234</v>
      </c>
      <c r="N23" s="62">
        <v>40723</v>
      </c>
      <c r="O23" s="68"/>
      <c r="P23" s="398" t="s">
        <v>656</v>
      </c>
      <c r="Q23" s="398"/>
      <c r="R23" s="398"/>
      <c r="S23" s="399"/>
      <c r="T23" s="57">
        <v>324</v>
      </c>
      <c r="U23" s="62">
        <v>94722</v>
      </c>
      <c r="V23" s="68"/>
      <c r="W23" s="398" t="s">
        <v>657</v>
      </c>
      <c r="X23" s="402"/>
      <c r="Y23" s="402"/>
      <c r="Z23" s="401"/>
      <c r="AA23" s="57">
        <v>87</v>
      </c>
      <c r="AB23" s="56">
        <v>18796</v>
      </c>
    </row>
    <row r="24" spans="1:28" ht="19.5" customHeight="1">
      <c r="A24" s="59"/>
      <c r="B24" s="398" t="s">
        <v>658</v>
      </c>
      <c r="C24" s="402"/>
      <c r="D24" s="402"/>
      <c r="E24" s="401"/>
      <c r="F24" s="56">
        <v>169</v>
      </c>
      <c r="G24" s="62">
        <v>72379</v>
      </c>
      <c r="H24" s="68"/>
      <c r="I24" s="398" t="s">
        <v>659</v>
      </c>
      <c r="J24" s="400"/>
      <c r="K24" s="400"/>
      <c r="L24" s="401"/>
      <c r="M24" s="57">
        <v>834</v>
      </c>
      <c r="N24" s="62">
        <v>109652</v>
      </c>
      <c r="O24" s="68"/>
      <c r="P24" s="398" t="s">
        <v>660</v>
      </c>
      <c r="Q24" s="398"/>
      <c r="R24" s="398"/>
      <c r="S24" s="399"/>
      <c r="T24" s="57">
        <v>108</v>
      </c>
      <c r="U24" s="62">
        <v>31404</v>
      </c>
      <c r="V24" s="68"/>
      <c r="W24" s="398" t="s">
        <v>661</v>
      </c>
      <c r="X24" s="402"/>
      <c r="Y24" s="402"/>
      <c r="Z24" s="401"/>
      <c r="AA24" s="57">
        <v>82</v>
      </c>
      <c r="AB24" s="56">
        <v>19252</v>
      </c>
    </row>
    <row r="25" spans="1:28" ht="19.5" customHeight="1">
      <c r="A25" s="59"/>
      <c r="B25" s="398" t="s">
        <v>662</v>
      </c>
      <c r="C25" s="402"/>
      <c r="D25" s="402"/>
      <c r="E25" s="401"/>
      <c r="F25" s="56">
        <v>319</v>
      </c>
      <c r="G25" s="62">
        <v>154908</v>
      </c>
      <c r="H25" s="68"/>
      <c r="I25" s="398" t="s">
        <v>663</v>
      </c>
      <c r="J25" s="400"/>
      <c r="K25" s="400"/>
      <c r="L25" s="401"/>
      <c r="M25" s="57">
        <v>142</v>
      </c>
      <c r="N25" s="62">
        <v>23841</v>
      </c>
      <c r="O25" s="68"/>
      <c r="P25" s="59"/>
      <c r="Q25" s="59"/>
      <c r="R25" s="59"/>
      <c r="S25" s="69"/>
      <c r="T25" s="57"/>
      <c r="U25" s="62"/>
      <c r="V25" s="68"/>
      <c r="W25" s="398" t="s">
        <v>664</v>
      </c>
      <c r="X25" s="402"/>
      <c r="Y25" s="402"/>
      <c r="Z25" s="401"/>
      <c r="AA25" s="57">
        <v>97</v>
      </c>
      <c r="AB25" s="56">
        <v>15577</v>
      </c>
    </row>
    <row r="26" spans="1:28" ht="19.5" customHeight="1">
      <c r="A26" s="59"/>
      <c r="B26" s="398" t="s">
        <v>665</v>
      </c>
      <c r="C26" s="402"/>
      <c r="D26" s="402"/>
      <c r="E26" s="401"/>
      <c r="F26" s="56">
        <v>25</v>
      </c>
      <c r="G26" s="62">
        <v>5845</v>
      </c>
      <c r="H26" s="68"/>
      <c r="I26" s="398" t="s">
        <v>666</v>
      </c>
      <c r="J26" s="400"/>
      <c r="K26" s="400"/>
      <c r="L26" s="401"/>
      <c r="M26" s="57">
        <v>60</v>
      </c>
      <c r="N26" s="62">
        <v>25991</v>
      </c>
      <c r="O26" s="396" t="s">
        <v>667</v>
      </c>
      <c r="P26" s="402"/>
      <c r="Q26" s="402"/>
      <c r="R26" s="402"/>
      <c r="S26" s="69"/>
      <c r="T26" s="57"/>
      <c r="U26" s="62"/>
      <c r="V26" s="68"/>
      <c r="W26" s="398" t="s">
        <v>668</v>
      </c>
      <c r="X26" s="402"/>
      <c r="Y26" s="402"/>
      <c r="Z26" s="401"/>
      <c r="AA26" s="57">
        <v>145</v>
      </c>
      <c r="AB26" s="56">
        <v>28614</v>
      </c>
    </row>
    <row r="27" spans="1:28" ht="19.5" customHeight="1">
      <c r="A27" s="59"/>
      <c r="B27" s="398" t="s">
        <v>669</v>
      </c>
      <c r="C27" s="402"/>
      <c r="D27" s="402"/>
      <c r="E27" s="401"/>
      <c r="F27" s="56">
        <v>3</v>
      </c>
      <c r="G27" s="62">
        <v>2272</v>
      </c>
      <c r="H27" s="68"/>
      <c r="I27" s="398" t="s">
        <v>670</v>
      </c>
      <c r="J27" s="403"/>
      <c r="K27" s="403"/>
      <c r="L27" s="404"/>
      <c r="M27" s="57">
        <v>1640</v>
      </c>
      <c r="N27" s="62">
        <v>150081</v>
      </c>
      <c r="O27" s="68"/>
      <c r="P27" s="398" t="s">
        <v>671</v>
      </c>
      <c r="Q27" s="402"/>
      <c r="R27" s="402"/>
      <c r="S27" s="401"/>
      <c r="T27" s="57">
        <v>56</v>
      </c>
      <c r="U27" s="62">
        <v>17377</v>
      </c>
      <c r="V27" s="68"/>
      <c r="W27" s="398" t="s">
        <v>672</v>
      </c>
      <c r="X27" s="402"/>
      <c r="Y27" s="402"/>
      <c r="Z27" s="401"/>
      <c r="AA27" s="57">
        <v>2</v>
      </c>
      <c r="AB27" s="56">
        <v>2142</v>
      </c>
    </row>
    <row r="28" spans="1:28" ht="19.5" customHeight="1">
      <c r="A28" s="59"/>
      <c r="B28" s="398" t="s">
        <v>673</v>
      </c>
      <c r="C28" s="402"/>
      <c r="D28" s="402"/>
      <c r="E28" s="401"/>
      <c r="F28" s="56">
        <v>24</v>
      </c>
      <c r="G28" s="62">
        <v>14124</v>
      </c>
      <c r="H28" s="68"/>
      <c r="I28" s="398" t="s">
        <v>674</v>
      </c>
      <c r="J28" s="398"/>
      <c r="K28" s="398"/>
      <c r="L28" s="399"/>
      <c r="M28" s="57">
        <v>39</v>
      </c>
      <c r="N28" s="62">
        <v>9065</v>
      </c>
      <c r="O28" s="68"/>
      <c r="P28" s="398" t="s">
        <v>675</v>
      </c>
      <c r="Q28" s="402"/>
      <c r="R28" s="402"/>
      <c r="S28" s="401"/>
      <c r="T28" s="57">
        <v>164</v>
      </c>
      <c r="U28" s="62">
        <v>37196</v>
      </c>
      <c r="V28" s="68"/>
      <c r="W28" s="398" t="s">
        <v>676</v>
      </c>
      <c r="X28" s="402"/>
      <c r="Y28" s="402"/>
      <c r="Z28" s="401"/>
      <c r="AA28" s="57">
        <v>32</v>
      </c>
      <c r="AB28" s="56">
        <v>15833</v>
      </c>
    </row>
    <row r="29" spans="1:28" ht="19.5" customHeight="1">
      <c r="A29" s="59"/>
      <c r="B29" s="398" t="s">
        <v>677</v>
      </c>
      <c r="C29" s="402"/>
      <c r="D29" s="402"/>
      <c r="E29" s="401"/>
      <c r="F29" s="56">
        <v>23</v>
      </c>
      <c r="G29" s="62">
        <v>8961</v>
      </c>
      <c r="H29" s="68"/>
      <c r="I29" s="398" t="s">
        <v>678</v>
      </c>
      <c r="J29" s="398"/>
      <c r="K29" s="398"/>
      <c r="L29" s="399"/>
      <c r="M29" s="57">
        <v>61</v>
      </c>
      <c r="N29" s="62">
        <v>25199</v>
      </c>
      <c r="O29" s="68"/>
      <c r="P29" s="398" t="s">
        <v>679</v>
      </c>
      <c r="Q29" s="402"/>
      <c r="R29" s="402"/>
      <c r="S29" s="401"/>
      <c r="T29" s="57">
        <v>31</v>
      </c>
      <c r="U29" s="62">
        <v>8596</v>
      </c>
      <c r="V29" s="68"/>
      <c r="W29" s="398" t="s">
        <v>680</v>
      </c>
      <c r="X29" s="405"/>
      <c r="Y29" s="405"/>
      <c r="Z29" s="404"/>
      <c r="AA29" s="57">
        <v>47</v>
      </c>
      <c r="AB29" s="56">
        <v>11322</v>
      </c>
    </row>
    <row r="30" spans="1:28" ht="19.5" customHeight="1">
      <c r="A30" s="59"/>
      <c r="B30" s="398" t="s">
        <v>681</v>
      </c>
      <c r="C30" s="402"/>
      <c r="D30" s="402"/>
      <c r="E30" s="401"/>
      <c r="F30" s="56">
        <v>49</v>
      </c>
      <c r="G30" s="62">
        <v>19936</v>
      </c>
      <c r="H30" s="68"/>
      <c r="I30" s="59"/>
      <c r="J30" s="59"/>
      <c r="K30" s="59"/>
      <c r="L30" s="69"/>
      <c r="M30" s="57"/>
      <c r="N30" s="62"/>
      <c r="O30" s="68"/>
      <c r="P30" s="398" t="s">
        <v>682</v>
      </c>
      <c r="Q30" s="405"/>
      <c r="R30" s="405"/>
      <c r="S30" s="404"/>
      <c r="T30" s="57">
        <v>107</v>
      </c>
      <c r="U30" s="62">
        <v>29107</v>
      </c>
      <c r="V30" s="68"/>
      <c r="W30" s="398" t="s">
        <v>683</v>
      </c>
      <c r="X30" s="402"/>
      <c r="Y30" s="402"/>
      <c r="Z30" s="401"/>
      <c r="AA30" s="57">
        <v>39</v>
      </c>
      <c r="AB30" s="56">
        <v>15006</v>
      </c>
    </row>
    <row r="31" spans="1:28" ht="19.5" customHeight="1">
      <c r="A31" s="59"/>
      <c r="B31" s="59"/>
      <c r="C31" s="59"/>
      <c r="D31" s="59"/>
      <c r="E31" s="69"/>
      <c r="F31" s="56"/>
      <c r="G31" s="62"/>
      <c r="H31" s="396" t="s">
        <v>684</v>
      </c>
      <c r="I31" s="397"/>
      <c r="J31" s="397"/>
      <c r="K31" s="397"/>
      <c r="L31" s="69"/>
      <c r="M31" s="57"/>
      <c r="N31" s="62"/>
      <c r="O31" s="68"/>
      <c r="P31" s="398" t="s">
        <v>685</v>
      </c>
      <c r="Q31" s="402"/>
      <c r="R31" s="402"/>
      <c r="S31" s="401"/>
      <c r="T31" s="57">
        <v>69</v>
      </c>
      <c r="U31" s="62">
        <v>19570</v>
      </c>
      <c r="V31" s="68"/>
      <c r="W31" s="59"/>
      <c r="X31" s="59"/>
      <c r="Y31" s="59"/>
      <c r="Z31" s="69"/>
      <c r="AA31" s="57"/>
      <c r="AB31" s="56"/>
    </row>
    <row r="32" spans="1:28" ht="19.5" customHeight="1">
      <c r="A32" s="397" t="s">
        <v>686</v>
      </c>
      <c r="B32" s="397"/>
      <c r="C32" s="397"/>
      <c r="D32" s="397"/>
      <c r="E32" s="69"/>
      <c r="F32" s="56"/>
      <c r="G32" s="62"/>
      <c r="H32" s="68"/>
      <c r="I32" s="398" t="s">
        <v>687</v>
      </c>
      <c r="J32" s="398"/>
      <c r="K32" s="398"/>
      <c r="L32" s="399"/>
      <c r="M32" s="57">
        <v>44</v>
      </c>
      <c r="N32" s="62">
        <v>38783</v>
      </c>
      <c r="O32" s="68"/>
      <c r="P32" s="398" t="s">
        <v>688</v>
      </c>
      <c r="Q32" s="402"/>
      <c r="R32" s="402"/>
      <c r="S32" s="401"/>
      <c r="T32" s="57">
        <v>13</v>
      </c>
      <c r="U32" s="62">
        <v>5039</v>
      </c>
      <c r="V32" s="70"/>
      <c r="W32" s="71"/>
      <c r="X32" s="71"/>
      <c r="Y32" s="71"/>
      <c r="Z32" s="69"/>
      <c r="AA32" s="57"/>
      <c r="AB32" s="56"/>
    </row>
    <row r="33" spans="1:28" ht="19.5" customHeight="1">
      <c r="A33" s="59"/>
      <c r="B33" s="398" t="s">
        <v>689</v>
      </c>
      <c r="C33" s="402"/>
      <c r="D33" s="402"/>
      <c r="E33" s="401"/>
      <c r="F33" s="57">
        <v>40</v>
      </c>
      <c r="G33" s="62">
        <v>11681</v>
      </c>
      <c r="H33" s="68"/>
      <c r="I33" s="398" t="s">
        <v>690</v>
      </c>
      <c r="J33" s="398"/>
      <c r="K33" s="398"/>
      <c r="L33" s="399"/>
      <c r="M33" s="57">
        <v>19</v>
      </c>
      <c r="N33" s="62">
        <v>11169</v>
      </c>
      <c r="O33" s="406"/>
      <c r="P33" s="407"/>
      <c r="Q33" s="407"/>
      <c r="R33" s="407"/>
      <c r="S33" s="69"/>
      <c r="T33" s="57"/>
      <c r="U33" s="62"/>
      <c r="V33" s="68"/>
      <c r="W33" s="72"/>
      <c r="X33" s="72"/>
      <c r="Y33" s="72"/>
      <c r="Z33" s="73"/>
      <c r="AA33" s="57"/>
      <c r="AB33" s="56"/>
    </row>
    <row r="34" spans="1:28" ht="19.5" customHeight="1">
      <c r="A34" s="59"/>
      <c r="B34" s="398" t="s">
        <v>691</v>
      </c>
      <c r="C34" s="402"/>
      <c r="D34" s="402"/>
      <c r="E34" s="401"/>
      <c r="F34" s="57">
        <v>18</v>
      </c>
      <c r="G34" s="62">
        <v>17291</v>
      </c>
      <c r="H34" s="68"/>
      <c r="I34" s="398" t="s">
        <v>692</v>
      </c>
      <c r="J34" s="398"/>
      <c r="K34" s="398"/>
      <c r="L34" s="399"/>
      <c r="M34" s="57">
        <v>131</v>
      </c>
      <c r="N34" s="62">
        <v>52763</v>
      </c>
      <c r="O34" s="396" t="s">
        <v>693</v>
      </c>
      <c r="P34" s="402"/>
      <c r="Q34" s="402"/>
      <c r="R34" s="402"/>
      <c r="S34" s="69"/>
      <c r="T34" s="57"/>
      <c r="U34" s="62"/>
      <c r="V34" s="68"/>
      <c r="W34" s="72"/>
      <c r="X34" s="72"/>
      <c r="Y34" s="72"/>
      <c r="Z34" s="73"/>
      <c r="AA34" s="57"/>
      <c r="AB34" s="56"/>
    </row>
    <row r="35" spans="1:28" ht="19.5" customHeight="1">
      <c r="A35" s="59"/>
      <c r="B35" s="398" t="s">
        <v>694</v>
      </c>
      <c r="C35" s="402"/>
      <c r="D35" s="402"/>
      <c r="E35" s="401"/>
      <c r="F35" s="57">
        <v>10</v>
      </c>
      <c r="G35" s="62">
        <v>1794</v>
      </c>
      <c r="H35" s="68"/>
      <c r="I35" s="398" t="s">
        <v>695</v>
      </c>
      <c r="J35" s="398"/>
      <c r="K35" s="398"/>
      <c r="L35" s="399"/>
      <c r="M35" s="57">
        <v>67</v>
      </c>
      <c r="N35" s="62">
        <v>40173</v>
      </c>
      <c r="O35" s="68"/>
      <c r="P35" s="398" t="s">
        <v>696</v>
      </c>
      <c r="Q35" s="405"/>
      <c r="R35" s="405"/>
      <c r="S35" s="404"/>
      <c r="T35" s="57">
        <v>158</v>
      </c>
      <c r="U35" s="62">
        <v>42850</v>
      </c>
      <c r="V35" s="68"/>
      <c r="W35" s="72"/>
      <c r="X35" s="72"/>
      <c r="Y35" s="72"/>
      <c r="Z35" s="73"/>
      <c r="AA35" s="57"/>
      <c r="AB35" s="56"/>
    </row>
    <row r="36" spans="1:28" ht="19.5" customHeight="1">
      <c r="A36" s="59"/>
      <c r="B36" s="398" t="s">
        <v>697</v>
      </c>
      <c r="C36" s="402"/>
      <c r="D36" s="402"/>
      <c r="E36" s="401"/>
      <c r="F36" s="57">
        <v>70</v>
      </c>
      <c r="G36" s="62">
        <v>19055</v>
      </c>
      <c r="H36" s="68"/>
      <c r="I36" s="59"/>
      <c r="J36" s="59"/>
      <c r="K36" s="59"/>
      <c r="L36" s="69"/>
      <c r="M36" s="57"/>
      <c r="N36" s="62"/>
      <c r="O36" s="68"/>
      <c r="P36" s="398" t="s">
        <v>698</v>
      </c>
      <c r="Q36" s="402"/>
      <c r="R36" s="402"/>
      <c r="S36" s="401"/>
      <c r="T36" s="57">
        <v>363</v>
      </c>
      <c r="U36" s="62">
        <v>16077</v>
      </c>
      <c r="V36" s="68"/>
      <c r="W36" s="72"/>
      <c r="X36" s="72"/>
      <c r="Y36" s="72"/>
      <c r="Z36" s="73"/>
      <c r="AA36" s="57"/>
      <c r="AB36" s="56"/>
    </row>
    <row r="37" spans="1:28" ht="19.5" customHeight="1">
      <c r="A37" s="59"/>
      <c r="B37" s="398" t="s">
        <v>699</v>
      </c>
      <c r="C37" s="402"/>
      <c r="D37" s="402"/>
      <c r="E37" s="401"/>
      <c r="F37" s="57">
        <v>739</v>
      </c>
      <c r="G37" s="62">
        <v>128776</v>
      </c>
      <c r="H37" s="396" t="s">
        <v>700</v>
      </c>
      <c r="I37" s="397"/>
      <c r="J37" s="397"/>
      <c r="K37" s="397"/>
      <c r="L37" s="412"/>
      <c r="M37" s="57">
        <v>707</v>
      </c>
      <c r="N37" s="62">
        <v>244081</v>
      </c>
      <c r="O37" s="68"/>
      <c r="P37" s="145"/>
      <c r="Q37" s="145"/>
      <c r="R37" s="145"/>
      <c r="S37" s="169"/>
      <c r="T37" s="57"/>
      <c r="U37" s="62"/>
      <c r="V37" s="68"/>
      <c r="W37" s="72"/>
      <c r="X37" s="72"/>
      <c r="Y37" s="72"/>
      <c r="Z37" s="73"/>
      <c r="AA37" s="57"/>
      <c r="AB37" s="56"/>
    </row>
    <row r="38" spans="1:28" ht="19.5" customHeight="1">
      <c r="A38" s="59"/>
      <c r="B38" s="398" t="s">
        <v>701</v>
      </c>
      <c r="C38" s="402"/>
      <c r="D38" s="402"/>
      <c r="E38" s="401"/>
      <c r="F38" s="57">
        <v>11</v>
      </c>
      <c r="G38" s="62">
        <v>10728</v>
      </c>
      <c r="H38" s="68"/>
      <c r="I38" s="59"/>
      <c r="J38" s="59"/>
      <c r="K38" s="59"/>
      <c r="L38" s="69"/>
      <c r="M38" s="125"/>
      <c r="N38" s="62"/>
      <c r="O38" s="70"/>
      <c r="P38" s="398" t="s">
        <v>702</v>
      </c>
      <c r="Q38" s="398"/>
      <c r="R38" s="398"/>
      <c r="S38" s="399"/>
      <c r="T38" s="57">
        <v>10</v>
      </c>
      <c r="U38" s="62">
        <v>8207</v>
      </c>
      <c r="V38" s="68"/>
      <c r="W38" s="72"/>
      <c r="X38" s="72"/>
      <c r="Y38" s="72"/>
      <c r="Z38" s="73"/>
      <c r="AA38" s="57"/>
      <c r="AB38" s="56"/>
    </row>
    <row r="39" spans="1:28" ht="19.5" customHeight="1">
      <c r="A39" s="59"/>
      <c r="B39" s="59"/>
      <c r="C39" s="59"/>
      <c r="D39" s="59"/>
      <c r="E39" s="69"/>
      <c r="F39" s="125"/>
      <c r="G39" s="125"/>
      <c r="H39" s="68"/>
      <c r="I39" s="59"/>
      <c r="J39" s="59"/>
      <c r="K39" s="59"/>
      <c r="L39" s="69"/>
      <c r="M39" s="125"/>
      <c r="N39" s="62"/>
      <c r="O39" s="68"/>
      <c r="P39" s="398" t="s">
        <v>703</v>
      </c>
      <c r="Q39" s="402"/>
      <c r="R39" s="402"/>
      <c r="S39" s="401"/>
      <c r="T39" s="57">
        <v>230</v>
      </c>
      <c r="U39" s="62">
        <v>111014</v>
      </c>
      <c r="V39" s="68"/>
      <c r="W39" s="72"/>
      <c r="X39" s="72"/>
      <c r="Y39" s="72"/>
      <c r="Z39" s="73"/>
      <c r="AA39" s="57"/>
      <c r="AB39" s="56"/>
    </row>
    <row r="40" spans="1:28" ht="19.5" customHeight="1">
      <c r="A40" s="59"/>
      <c r="B40" s="59"/>
      <c r="C40" s="59"/>
      <c r="D40" s="59"/>
      <c r="E40" s="69"/>
      <c r="F40" s="125"/>
      <c r="G40" s="125"/>
      <c r="H40" s="68"/>
      <c r="I40" s="59"/>
      <c r="J40" s="59"/>
      <c r="K40" s="59"/>
      <c r="L40" s="69"/>
      <c r="M40" s="125"/>
      <c r="N40" s="62"/>
      <c r="O40" s="68"/>
      <c r="P40" s="398" t="s">
        <v>704</v>
      </c>
      <c r="Q40" s="402"/>
      <c r="R40" s="402"/>
      <c r="S40" s="401"/>
      <c r="T40" s="57">
        <v>39</v>
      </c>
      <c r="U40" s="62">
        <v>15799</v>
      </c>
      <c r="V40" s="68"/>
      <c r="W40" s="72"/>
      <c r="X40" s="72"/>
      <c r="Y40" s="72"/>
      <c r="Z40" s="73"/>
      <c r="AA40" s="57"/>
      <c r="AB40" s="56"/>
    </row>
    <row r="41" spans="1:28" ht="19.5" customHeight="1" thickBot="1">
      <c r="A41" s="131"/>
      <c r="B41" s="131"/>
      <c r="C41" s="131"/>
      <c r="D41" s="131"/>
      <c r="E41" s="132"/>
      <c r="F41" s="125"/>
      <c r="G41" s="125"/>
      <c r="H41" s="74"/>
      <c r="I41" s="131"/>
      <c r="J41" s="131"/>
      <c r="K41" s="131"/>
      <c r="L41" s="132"/>
      <c r="M41" s="125"/>
      <c r="N41" s="133"/>
      <c r="O41" s="74"/>
      <c r="P41" s="409" t="s">
        <v>705</v>
      </c>
      <c r="Q41" s="410"/>
      <c r="R41" s="410"/>
      <c r="S41" s="411"/>
      <c r="T41" s="67">
        <v>6</v>
      </c>
      <c r="U41" s="133">
        <v>11432</v>
      </c>
      <c r="V41" s="74"/>
      <c r="W41" s="75"/>
      <c r="X41" s="75"/>
      <c r="Y41" s="75"/>
      <c r="Z41" s="76"/>
      <c r="AA41" s="67"/>
      <c r="AB41" s="55"/>
    </row>
    <row r="42" spans="1:28" ht="19.5" customHeight="1">
      <c r="A42" s="136"/>
      <c r="B42" s="136" t="s">
        <v>778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336" t="s">
        <v>706</v>
      </c>
      <c r="X42" s="408"/>
      <c r="Y42" s="408"/>
      <c r="Z42" s="408"/>
      <c r="AA42" s="408"/>
      <c r="AB42" s="408"/>
    </row>
  </sheetData>
  <mergeCells count="125">
    <mergeCell ref="W6:Z6"/>
    <mergeCell ref="O34:R34"/>
    <mergeCell ref="P32:S32"/>
    <mergeCell ref="W30:Z30"/>
    <mergeCell ref="V13:Y13"/>
    <mergeCell ref="W19:Z19"/>
    <mergeCell ref="V8:Y8"/>
    <mergeCell ref="W11:Z11"/>
    <mergeCell ref="W9:Z9"/>
    <mergeCell ref="W10:Z10"/>
    <mergeCell ref="B38:E38"/>
    <mergeCell ref="A32:D32"/>
    <mergeCell ref="H37:L37"/>
    <mergeCell ref="I35:L35"/>
    <mergeCell ref="B37:E37"/>
    <mergeCell ref="B34:E34"/>
    <mergeCell ref="B35:E35"/>
    <mergeCell ref="B36:E36"/>
    <mergeCell ref="B33:E33"/>
    <mergeCell ref="H22:K22"/>
    <mergeCell ref="I19:L19"/>
    <mergeCell ref="W42:AB42"/>
    <mergeCell ref="W29:Z29"/>
    <mergeCell ref="V21:Y21"/>
    <mergeCell ref="P41:S41"/>
    <mergeCell ref="P30:S30"/>
    <mergeCell ref="P23:S23"/>
    <mergeCell ref="P24:S24"/>
    <mergeCell ref="P38:S38"/>
    <mergeCell ref="A1:N1"/>
    <mergeCell ref="O1:AB1"/>
    <mergeCell ref="W27:Z27"/>
    <mergeCell ref="W28:Z28"/>
    <mergeCell ref="W23:Z23"/>
    <mergeCell ref="W24:Z24"/>
    <mergeCell ref="W25:Z25"/>
    <mergeCell ref="W26:Z26"/>
    <mergeCell ref="W18:Z18"/>
    <mergeCell ref="W22:Z22"/>
    <mergeCell ref="W14:Z14"/>
    <mergeCell ref="W15:Z15"/>
    <mergeCell ref="W16:Z16"/>
    <mergeCell ref="W17:Z17"/>
    <mergeCell ref="W5:Z5"/>
    <mergeCell ref="P36:S36"/>
    <mergeCell ref="P39:S39"/>
    <mergeCell ref="P40:S40"/>
    <mergeCell ref="P35:S35"/>
    <mergeCell ref="O33:R33"/>
    <mergeCell ref="P27:S27"/>
    <mergeCell ref="P28:S28"/>
    <mergeCell ref="P31:S31"/>
    <mergeCell ref="P29:S29"/>
    <mergeCell ref="O26:R26"/>
    <mergeCell ref="O19:R19"/>
    <mergeCell ref="P20:S20"/>
    <mergeCell ref="P21:S21"/>
    <mergeCell ref="P22:S22"/>
    <mergeCell ref="P14:S14"/>
    <mergeCell ref="P15:S15"/>
    <mergeCell ref="P16:S16"/>
    <mergeCell ref="P17:S17"/>
    <mergeCell ref="O10:R10"/>
    <mergeCell ref="P11:S11"/>
    <mergeCell ref="P12:S12"/>
    <mergeCell ref="P13:S13"/>
    <mergeCell ref="I29:L29"/>
    <mergeCell ref="I28:L28"/>
    <mergeCell ref="I27:L27"/>
    <mergeCell ref="I34:L34"/>
    <mergeCell ref="I33:L33"/>
    <mergeCell ref="I32:L32"/>
    <mergeCell ref="H31:K31"/>
    <mergeCell ref="I26:L26"/>
    <mergeCell ref="I25:L25"/>
    <mergeCell ref="I24:L24"/>
    <mergeCell ref="I23:L23"/>
    <mergeCell ref="B25:E25"/>
    <mergeCell ref="B26:E26"/>
    <mergeCell ref="B30:E30"/>
    <mergeCell ref="I9:L9"/>
    <mergeCell ref="B19:E19"/>
    <mergeCell ref="B20:E20"/>
    <mergeCell ref="I17:L17"/>
    <mergeCell ref="I18:L18"/>
    <mergeCell ref="I16:L16"/>
    <mergeCell ref="I10:L10"/>
    <mergeCell ref="B23:E23"/>
    <mergeCell ref="B24:E24"/>
    <mergeCell ref="B22:E22"/>
    <mergeCell ref="B14:E14"/>
    <mergeCell ref="B15:E15"/>
    <mergeCell ref="B27:E27"/>
    <mergeCell ref="B28:E28"/>
    <mergeCell ref="B29:E29"/>
    <mergeCell ref="I7:L7"/>
    <mergeCell ref="B16:E16"/>
    <mergeCell ref="A18:D18"/>
    <mergeCell ref="B11:E11"/>
    <mergeCell ref="B12:E12"/>
    <mergeCell ref="B13:E13"/>
    <mergeCell ref="I11:L11"/>
    <mergeCell ref="I13:L13"/>
    <mergeCell ref="H15:K15"/>
    <mergeCell ref="A8:B8"/>
    <mergeCell ref="B21:E21"/>
    <mergeCell ref="A10:D10"/>
    <mergeCell ref="I12:L12"/>
    <mergeCell ref="I20:L20"/>
    <mergeCell ref="A2:E2"/>
    <mergeCell ref="O6:P6"/>
    <mergeCell ref="O7:P7"/>
    <mergeCell ref="O8:P8"/>
    <mergeCell ref="H5:K5"/>
    <mergeCell ref="O3:S3"/>
    <mergeCell ref="A6:B6"/>
    <mergeCell ref="I6:L6"/>
    <mergeCell ref="I8:L8"/>
    <mergeCell ref="A7:B7"/>
    <mergeCell ref="V3:Z3"/>
    <mergeCell ref="A4:E4"/>
    <mergeCell ref="O4:S4"/>
    <mergeCell ref="W4:Z4"/>
    <mergeCell ref="A3:E3"/>
    <mergeCell ref="H3:L3"/>
  </mergeCells>
  <conditionalFormatting sqref="U17">
    <cfRule type="cellIs" priority="1" dxfId="0" operator="notBetween" stopIfTrue="1">
      <formula>0</formula>
      <formula>$U$16</formula>
    </cfRule>
  </conditionalFormatting>
  <conditionalFormatting sqref="T17">
    <cfRule type="cellIs" priority="2" dxfId="0" operator="notBetween" stopIfTrue="1">
      <formula>0</formula>
      <formula>$T$16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3"/>
  <colBreaks count="1" manualBreakCount="1">
    <brk id="14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47"/>
  <sheetViews>
    <sheetView showGridLines="0" workbookViewId="0" topLeftCell="A1">
      <selection activeCell="A1" sqref="A1:AB1"/>
    </sheetView>
  </sheetViews>
  <sheetFormatPr defaultColWidth="9.00390625" defaultRowHeight="19.5" customHeight="1"/>
  <cols>
    <col min="1" max="16384" width="3.625" style="1" customWidth="1"/>
  </cols>
  <sheetData>
    <row r="1" spans="1:28" ht="21.75" customHeight="1">
      <c r="A1" s="282" t="s">
        <v>707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</row>
    <row r="2" spans="1:10" ht="19.5" customHeight="1" thickBot="1">
      <c r="A2" s="253" t="s">
        <v>708</v>
      </c>
      <c r="B2" s="418"/>
      <c r="C2" s="418"/>
      <c r="D2" s="418"/>
      <c r="E2" s="44"/>
      <c r="F2" s="44"/>
      <c r="G2" s="44"/>
      <c r="H2" s="44"/>
      <c r="I2" s="44"/>
      <c r="J2" s="44"/>
    </row>
    <row r="3" spans="1:28" ht="19.5" customHeight="1">
      <c r="A3" s="248" t="s">
        <v>709</v>
      </c>
      <c r="B3" s="240"/>
      <c r="C3" s="240"/>
      <c r="D3" s="240"/>
      <c r="E3" s="240"/>
      <c r="F3" s="240"/>
      <c r="G3" s="240"/>
      <c r="H3" s="240"/>
      <c r="I3" s="240"/>
      <c r="J3" s="240"/>
      <c r="K3" s="240" t="s">
        <v>710</v>
      </c>
      <c r="L3" s="240"/>
      <c r="M3" s="240"/>
      <c r="N3" s="240"/>
      <c r="O3" s="240"/>
      <c r="P3" s="240"/>
      <c r="Q3" s="240"/>
      <c r="R3" s="240"/>
      <c r="S3" s="240"/>
      <c r="T3" s="240" t="s">
        <v>711</v>
      </c>
      <c r="U3" s="240"/>
      <c r="V3" s="240"/>
      <c r="W3" s="240"/>
      <c r="X3" s="240"/>
      <c r="Y3" s="240"/>
      <c r="Z3" s="240"/>
      <c r="AA3" s="240"/>
      <c r="AB3" s="245"/>
    </row>
    <row r="4" spans="1:28" ht="18.75" customHeight="1">
      <c r="A4" s="44"/>
      <c r="B4" s="44"/>
      <c r="C4" s="44"/>
      <c r="D4" s="44"/>
      <c r="E4" s="44"/>
      <c r="F4" s="44"/>
      <c r="G4" s="44"/>
      <c r="H4" s="44"/>
      <c r="I4" s="44"/>
      <c r="J4" s="38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9.5" customHeight="1">
      <c r="A5" s="215" t="s">
        <v>815</v>
      </c>
      <c r="B5" s="215"/>
      <c r="C5" s="215"/>
      <c r="D5" s="215"/>
      <c r="E5" s="61" t="s">
        <v>712</v>
      </c>
      <c r="F5" s="63" t="s">
        <v>713</v>
      </c>
      <c r="G5" s="378" t="s">
        <v>581</v>
      </c>
      <c r="H5" s="378"/>
      <c r="I5" s="378"/>
      <c r="J5" s="17"/>
      <c r="K5" s="422">
        <v>263251</v>
      </c>
      <c r="L5" s="423"/>
      <c r="M5" s="423"/>
      <c r="N5" s="423"/>
      <c r="O5" s="423"/>
      <c r="P5" s="423"/>
      <c r="Q5" s="423"/>
      <c r="R5" s="423"/>
      <c r="S5" s="423"/>
      <c r="T5" s="423">
        <v>82549</v>
      </c>
      <c r="U5" s="423"/>
      <c r="V5" s="423"/>
      <c r="W5" s="423"/>
      <c r="X5" s="423"/>
      <c r="Y5" s="423"/>
      <c r="Z5" s="423"/>
      <c r="AA5" s="423"/>
      <c r="AB5" s="423"/>
    </row>
    <row r="6" spans="1:28" ht="18.75" customHeight="1">
      <c r="A6" s="44"/>
      <c r="B6" s="378"/>
      <c r="C6" s="378"/>
      <c r="D6" s="378"/>
      <c r="E6" s="47"/>
      <c r="F6" s="48"/>
      <c r="G6" s="378"/>
      <c r="H6" s="378"/>
      <c r="I6" s="378"/>
      <c r="J6" s="17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</row>
    <row r="7" spans="1:28" s="12" customFormat="1" ht="19.5" customHeight="1">
      <c r="A7" s="49"/>
      <c r="B7" s="428"/>
      <c r="C7" s="428"/>
      <c r="D7" s="428"/>
      <c r="E7" s="129" t="s">
        <v>382</v>
      </c>
      <c r="F7" s="134" t="s">
        <v>391</v>
      </c>
      <c r="G7" s="428"/>
      <c r="H7" s="428"/>
      <c r="I7" s="428"/>
      <c r="J7" s="135"/>
      <c r="K7" s="426">
        <f>SUM(K10,K12,K14,K16,K18,K20,K22,K24,K26,K28,K30)</f>
        <v>299080</v>
      </c>
      <c r="L7" s="421"/>
      <c r="M7" s="421"/>
      <c r="N7" s="421"/>
      <c r="O7" s="421"/>
      <c r="P7" s="421"/>
      <c r="Q7" s="421"/>
      <c r="R7" s="421"/>
      <c r="S7" s="421"/>
      <c r="T7" s="421">
        <f>SUM(T10,T12,T14,T16,T18,T20,T22,T24,T26,T28,T30)</f>
        <v>101200</v>
      </c>
      <c r="U7" s="421"/>
      <c r="V7" s="421"/>
      <c r="W7" s="421"/>
      <c r="X7" s="421"/>
      <c r="Y7" s="421"/>
      <c r="Z7" s="421"/>
      <c r="AA7" s="421"/>
      <c r="AB7" s="421"/>
    </row>
    <row r="8" spans="1:28" ht="18.75" customHeight="1">
      <c r="A8" s="44"/>
      <c r="B8" s="429"/>
      <c r="C8" s="429"/>
      <c r="D8" s="429"/>
      <c r="E8" s="61"/>
      <c r="F8" s="63"/>
      <c r="G8" s="429"/>
      <c r="H8" s="429"/>
      <c r="I8" s="429"/>
      <c r="J8" s="69"/>
      <c r="K8" s="422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</row>
    <row r="9" spans="1:28" ht="18.75" customHeight="1">
      <c r="A9" s="44"/>
      <c r="B9" s="59"/>
      <c r="C9" s="59"/>
      <c r="D9" s="59"/>
      <c r="E9" s="59"/>
      <c r="F9" s="59"/>
      <c r="G9" s="59"/>
      <c r="H9" s="59"/>
      <c r="I9" s="59"/>
      <c r="J9" s="69"/>
      <c r="K9" s="422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</row>
    <row r="10" spans="1:28" ht="19.5" customHeight="1">
      <c r="A10" s="44"/>
      <c r="B10" s="395" t="s">
        <v>714</v>
      </c>
      <c r="C10" s="395"/>
      <c r="D10" s="395"/>
      <c r="E10" s="395"/>
      <c r="F10" s="395"/>
      <c r="G10" s="395"/>
      <c r="H10" s="395"/>
      <c r="I10" s="395"/>
      <c r="J10" s="69"/>
      <c r="K10" s="422">
        <v>125302</v>
      </c>
      <c r="L10" s="423"/>
      <c r="M10" s="423"/>
      <c r="N10" s="423"/>
      <c r="O10" s="423"/>
      <c r="P10" s="423"/>
      <c r="Q10" s="423"/>
      <c r="R10" s="423"/>
      <c r="S10" s="423"/>
      <c r="T10" s="423">
        <v>45257</v>
      </c>
      <c r="U10" s="423"/>
      <c r="V10" s="423"/>
      <c r="W10" s="423"/>
      <c r="X10" s="423"/>
      <c r="Y10" s="423"/>
      <c r="Z10" s="423"/>
      <c r="AA10" s="423"/>
      <c r="AB10" s="423"/>
    </row>
    <row r="11" spans="1:28" ht="18.75" customHeight="1">
      <c r="A11" s="44"/>
      <c r="B11" s="395"/>
      <c r="C11" s="395"/>
      <c r="D11" s="395"/>
      <c r="E11" s="395"/>
      <c r="F11" s="395"/>
      <c r="G11" s="395"/>
      <c r="H11" s="395"/>
      <c r="I11" s="395"/>
      <c r="J11" s="69"/>
      <c r="K11" s="422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</row>
    <row r="12" spans="1:28" ht="19.5" customHeight="1">
      <c r="A12" s="44"/>
      <c r="B12" s="427" t="s">
        <v>460</v>
      </c>
      <c r="C12" s="427"/>
      <c r="D12" s="427"/>
      <c r="E12" s="427"/>
      <c r="F12" s="427"/>
      <c r="G12" s="427"/>
      <c r="H12" s="427"/>
      <c r="I12" s="427"/>
      <c r="J12" s="164"/>
      <c r="K12" s="424">
        <v>37486</v>
      </c>
      <c r="L12" s="425"/>
      <c r="M12" s="425"/>
      <c r="N12" s="425"/>
      <c r="O12" s="425"/>
      <c r="P12" s="425"/>
      <c r="Q12" s="425"/>
      <c r="R12" s="425"/>
      <c r="S12" s="425"/>
      <c r="T12" s="425">
        <v>11739</v>
      </c>
      <c r="U12" s="425"/>
      <c r="V12" s="425"/>
      <c r="W12" s="425"/>
      <c r="X12" s="425"/>
      <c r="Y12" s="425"/>
      <c r="Z12" s="425"/>
      <c r="AA12" s="425"/>
      <c r="AB12" s="425"/>
    </row>
    <row r="13" spans="1:28" ht="18.75" customHeight="1">
      <c r="A13" s="44"/>
      <c r="B13" s="395"/>
      <c r="C13" s="395"/>
      <c r="D13" s="395"/>
      <c r="E13" s="395"/>
      <c r="F13" s="395"/>
      <c r="G13" s="395"/>
      <c r="H13" s="395"/>
      <c r="I13" s="395"/>
      <c r="J13" s="69"/>
      <c r="K13" s="422"/>
      <c r="L13" s="423"/>
      <c r="M13" s="423"/>
      <c r="N13" s="423"/>
      <c r="O13" s="423"/>
      <c r="P13" s="423"/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</row>
    <row r="14" spans="1:28" ht="19.5" customHeight="1">
      <c r="A14" s="44"/>
      <c r="B14" s="395" t="s">
        <v>715</v>
      </c>
      <c r="C14" s="395"/>
      <c r="D14" s="395"/>
      <c r="E14" s="395"/>
      <c r="F14" s="395"/>
      <c r="G14" s="395"/>
      <c r="H14" s="395"/>
      <c r="I14" s="395"/>
      <c r="J14" s="69"/>
      <c r="K14" s="422">
        <v>24902</v>
      </c>
      <c r="L14" s="423"/>
      <c r="M14" s="423"/>
      <c r="N14" s="423"/>
      <c r="O14" s="423"/>
      <c r="P14" s="423"/>
      <c r="Q14" s="423"/>
      <c r="R14" s="423"/>
      <c r="S14" s="423"/>
      <c r="T14" s="423">
        <v>7476</v>
      </c>
      <c r="U14" s="423"/>
      <c r="V14" s="423"/>
      <c r="W14" s="423"/>
      <c r="X14" s="423"/>
      <c r="Y14" s="423"/>
      <c r="Z14" s="423"/>
      <c r="AA14" s="423"/>
      <c r="AB14" s="423"/>
    </row>
    <row r="15" spans="1:28" ht="18.75" customHeight="1">
      <c r="A15" s="44"/>
      <c r="B15" s="395"/>
      <c r="C15" s="395"/>
      <c r="D15" s="395"/>
      <c r="E15" s="395"/>
      <c r="F15" s="395"/>
      <c r="G15" s="395"/>
      <c r="H15" s="395"/>
      <c r="I15" s="395"/>
      <c r="J15" s="69"/>
      <c r="K15" s="422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</row>
    <row r="16" spans="1:28" ht="19.5" customHeight="1">
      <c r="A16" s="44"/>
      <c r="B16" s="395" t="s">
        <v>716</v>
      </c>
      <c r="C16" s="395"/>
      <c r="D16" s="395"/>
      <c r="E16" s="395"/>
      <c r="F16" s="395"/>
      <c r="G16" s="395"/>
      <c r="H16" s="395"/>
      <c r="I16" s="395"/>
      <c r="J16" s="69"/>
      <c r="K16" s="422">
        <v>21350</v>
      </c>
      <c r="L16" s="423"/>
      <c r="M16" s="423"/>
      <c r="N16" s="423"/>
      <c r="O16" s="423"/>
      <c r="P16" s="423"/>
      <c r="Q16" s="423"/>
      <c r="R16" s="423"/>
      <c r="S16" s="423"/>
      <c r="T16" s="423">
        <v>6555</v>
      </c>
      <c r="U16" s="423"/>
      <c r="V16" s="423"/>
      <c r="W16" s="423"/>
      <c r="X16" s="423"/>
      <c r="Y16" s="423"/>
      <c r="Z16" s="423"/>
      <c r="AA16" s="423"/>
      <c r="AB16" s="423"/>
    </row>
    <row r="17" spans="1:28" ht="18.75" customHeight="1">
      <c r="A17" s="44"/>
      <c r="B17" s="395"/>
      <c r="C17" s="395"/>
      <c r="D17" s="395"/>
      <c r="E17" s="395"/>
      <c r="F17" s="395"/>
      <c r="G17" s="395"/>
      <c r="H17" s="395"/>
      <c r="I17" s="395"/>
      <c r="J17" s="69"/>
      <c r="K17" s="422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</row>
    <row r="18" spans="1:28" ht="19.5" customHeight="1">
      <c r="A18" s="44"/>
      <c r="B18" s="395" t="s">
        <v>717</v>
      </c>
      <c r="C18" s="395"/>
      <c r="D18" s="395"/>
      <c r="E18" s="395"/>
      <c r="F18" s="395"/>
      <c r="G18" s="395"/>
      <c r="H18" s="395"/>
      <c r="I18" s="395"/>
      <c r="J18" s="69"/>
      <c r="K18" s="422">
        <v>28656</v>
      </c>
      <c r="L18" s="423"/>
      <c r="M18" s="423"/>
      <c r="N18" s="423"/>
      <c r="O18" s="423"/>
      <c r="P18" s="423"/>
      <c r="Q18" s="423"/>
      <c r="R18" s="423"/>
      <c r="S18" s="423"/>
      <c r="T18" s="423">
        <v>11601</v>
      </c>
      <c r="U18" s="423"/>
      <c r="V18" s="423"/>
      <c r="W18" s="423"/>
      <c r="X18" s="423"/>
      <c r="Y18" s="423"/>
      <c r="Z18" s="423"/>
      <c r="AA18" s="423"/>
      <c r="AB18" s="423"/>
    </row>
    <row r="19" spans="1:28" ht="18.75" customHeight="1">
      <c r="A19" s="44"/>
      <c r="B19" s="395"/>
      <c r="C19" s="395"/>
      <c r="D19" s="395"/>
      <c r="E19" s="395"/>
      <c r="F19" s="395"/>
      <c r="G19" s="395"/>
      <c r="H19" s="395"/>
      <c r="I19" s="395"/>
      <c r="J19" s="69"/>
      <c r="K19" s="422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</row>
    <row r="20" spans="1:28" ht="19.5" customHeight="1">
      <c r="A20" s="44"/>
      <c r="B20" s="395" t="s">
        <v>718</v>
      </c>
      <c r="C20" s="395"/>
      <c r="D20" s="395"/>
      <c r="E20" s="395"/>
      <c r="F20" s="395"/>
      <c r="G20" s="395"/>
      <c r="H20" s="395"/>
      <c r="I20" s="395"/>
      <c r="J20" s="69"/>
      <c r="K20" s="422">
        <v>13803</v>
      </c>
      <c r="L20" s="423"/>
      <c r="M20" s="423"/>
      <c r="N20" s="423"/>
      <c r="O20" s="423"/>
      <c r="P20" s="423"/>
      <c r="Q20" s="423"/>
      <c r="R20" s="423"/>
      <c r="S20" s="423"/>
      <c r="T20" s="423">
        <v>4935</v>
      </c>
      <c r="U20" s="423"/>
      <c r="V20" s="423"/>
      <c r="W20" s="423"/>
      <c r="X20" s="423"/>
      <c r="Y20" s="423"/>
      <c r="Z20" s="423"/>
      <c r="AA20" s="423"/>
      <c r="AB20" s="423"/>
    </row>
    <row r="21" spans="1:28" ht="18.75" customHeight="1">
      <c r="A21" s="44"/>
      <c r="B21" s="395"/>
      <c r="C21" s="395"/>
      <c r="D21" s="395"/>
      <c r="E21" s="395"/>
      <c r="F21" s="395"/>
      <c r="G21" s="395"/>
      <c r="H21" s="395"/>
      <c r="I21" s="395"/>
      <c r="J21" s="69"/>
      <c r="K21" s="422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</row>
    <row r="22" spans="1:28" ht="19.5" customHeight="1">
      <c r="A22" s="44"/>
      <c r="B22" s="395" t="s">
        <v>719</v>
      </c>
      <c r="C22" s="395"/>
      <c r="D22" s="395"/>
      <c r="E22" s="395"/>
      <c r="F22" s="395"/>
      <c r="G22" s="395"/>
      <c r="H22" s="395"/>
      <c r="I22" s="395"/>
      <c r="J22" s="69"/>
      <c r="K22" s="422">
        <v>7850</v>
      </c>
      <c r="L22" s="423"/>
      <c r="M22" s="423"/>
      <c r="N22" s="423"/>
      <c r="O22" s="423"/>
      <c r="P22" s="423"/>
      <c r="Q22" s="423"/>
      <c r="R22" s="423"/>
      <c r="S22" s="423"/>
      <c r="T22" s="423">
        <v>2394</v>
      </c>
      <c r="U22" s="423"/>
      <c r="V22" s="423"/>
      <c r="W22" s="423"/>
      <c r="X22" s="423"/>
      <c r="Y22" s="423"/>
      <c r="Z22" s="423"/>
      <c r="AA22" s="423"/>
      <c r="AB22" s="423"/>
    </row>
    <row r="23" spans="1:28" ht="18.75" customHeight="1">
      <c r="A23" s="44"/>
      <c r="B23" s="395"/>
      <c r="C23" s="395"/>
      <c r="D23" s="395"/>
      <c r="E23" s="395"/>
      <c r="F23" s="395"/>
      <c r="G23" s="395"/>
      <c r="H23" s="395"/>
      <c r="I23" s="395"/>
      <c r="J23" s="69"/>
      <c r="K23" s="422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</row>
    <row r="24" spans="1:28" ht="19.5" customHeight="1">
      <c r="A24" s="44"/>
      <c r="B24" s="395" t="s">
        <v>720</v>
      </c>
      <c r="C24" s="395"/>
      <c r="D24" s="395"/>
      <c r="E24" s="395"/>
      <c r="F24" s="395"/>
      <c r="G24" s="395"/>
      <c r="H24" s="395"/>
      <c r="I24" s="395"/>
      <c r="J24" s="69"/>
      <c r="K24" s="422">
        <v>5657</v>
      </c>
      <c r="L24" s="423"/>
      <c r="M24" s="423"/>
      <c r="N24" s="423"/>
      <c r="O24" s="423"/>
      <c r="P24" s="423"/>
      <c r="Q24" s="423"/>
      <c r="R24" s="423"/>
      <c r="S24" s="423"/>
      <c r="T24" s="423">
        <v>1873</v>
      </c>
      <c r="U24" s="423"/>
      <c r="V24" s="423"/>
      <c r="W24" s="423"/>
      <c r="X24" s="423"/>
      <c r="Y24" s="423"/>
      <c r="Z24" s="423"/>
      <c r="AA24" s="423"/>
      <c r="AB24" s="423"/>
    </row>
    <row r="25" spans="1:28" ht="18.75" customHeight="1">
      <c r="A25" s="44"/>
      <c r="B25" s="395"/>
      <c r="C25" s="395"/>
      <c r="D25" s="395"/>
      <c r="E25" s="395"/>
      <c r="F25" s="395"/>
      <c r="G25" s="395"/>
      <c r="H25" s="395"/>
      <c r="I25" s="395"/>
      <c r="J25" s="69"/>
      <c r="K25" s="422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</row>
    <row r="26" spans="1:28" ht="19.5" customHeight="1">
      <c r="A26" s="44"/>
      <c r="B26" s="395" t="s">
        <v>721</v>
      </c>
      <c r="C26" s="395"/>
      <c r="D26" s="395"/>
      <c r="E26" s="395"/>
      <c r="F26" s="395"/>
      <c r="G26" s="395"/>
      <c r="H26" s="395"/>
      <c r="I26" s="395"/>
      <c r="J26" s="69"/>
      <c r="K26" s="422">
        <v>8188</v>
      </c>
      <c r="L26" s="423"/>
      <c r="M26" s="423"/>
      <c r="N26" s="423"/>
      <c r="O26" s="423"/>
      <c r="P26" s="423"/>
      <c r="Q26" s="423"/>
      <c r="R26" s="423"/>
      <c r="S26" s="423"/>
      <c r="T26" s="423">
        <v>1822</v>
      </c>
      <c r="U26" s="423"/>
      <c r="V26" s="423"/>
      <c r="W26" s="423"/>
      <c r="X26" s="423"/>
      <c r="Y26" s="423"/>
      <c r="Z26" s="423"/>
      <c r="AA26" s="423"/>
      <c r="AB26" s="423"/>
    </row>
    <row r="27" spans="1:28" ht="18.75" customHeight="1">
      <c r="A27" s="44"/>
      <c r="B27" s="395"/>
      <c r="C27" s="395"/>
      <c r="D27" s="395"/>
      <c r="E27" s="395"/>
      <c r="F27" s="395"/>
      <c r="G27" s="395"/>
      <c r="H27" s="395"/>
      <c r="I27" s="395"/>
      <c r="J27" s="69"/>
      <c r="K27" s="422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</row>
    <row r="28" spans="1:28" ht="19.5" customHeight="1">
      <c r="A28" s="44"/>
      <c r="B28" s="395" t="s">
        <v>722</v>
      </c>
      <c r="C28" s="395"/>
      <c r="D28" s="395"/>
      <c r="E28" s="395"/>
      <c r="F28" s="395"/>
      <c r="G28" s="395"/>
      <c r="H28" s="395"/>
      <c r="I28" s="395"/>
      <c r="J28" s="69"/>
      <c r="K28" s="422">
        <v>6635</v>
      </c>
      <c r="L28" s="423"/>
      <c r="M28" s="423"/>
      <c r="N28" s="423"/>
      <c r="O28" s="423"/>
      <c r="P28" s="423"/>
      <c r="Q28" s="423"/>
      <c r="R28" s="423"/>
      <c r="S28" s="423"/>
      <c r="T28" s="423">
        <v>2045</v>
      </c>
      <c r="U28" s="423"/>
      <c r="V28" s="423"/>
      <c r="W28" s="423"/>
      <c r="X28" s="423"/>
      <c r="Y28" s="423"/>
      <c r="Z28" s="423"/>
      <c r="AA28" s="423"/>
      <c r="AB28" s="423"/>
    </row>
    <row r="29" spans="1:28" ht="18.75" customHeight="1">
      <c r="A29" s="44"/>
      <c r="B29" s="395"/>
      <c r="C29" s="395"/>
      <c r="D29" s="395"/>
      <c r="E29" s="395"/>
      <c r="F29" s="395"/>
      <c r="G29" s="395"/>
      <c r="H29" s="395"/>
      <c r="I29" s="395"/>
      <c r="J29" s="69"/>
      <c r="K29" s="422"/>
      <c r="L29" s="423"/>
      <c r="M29" s="423"/>
      <c r="N29" s="423"/>
      <c r="O29" s="423"/>
      <c r="P29" s="423"/>
      <c r="Q29" s="423"/>
      <c r="R29" s="423"/>
      <c r="S29" s="423"/>
      <c r="T29" s="423"/>
      <c r="U29" s="423"/>
      <c r="V29" s="423"/>
      <c r="W29" s="423"/>
      <c r="X29" s="423"/>
      <c r="Y29" s="423"/>
      <c r="Z29" s="423"/>
      <c r="AA29" s="423"/>
      <c r="AB29" s="423"/>
    </row>
    <row r="30" spans="1:28" ht="19.5" customHeight="1">
      <c r="A30" s="44"/>
      <c r="B30" s="395" t="s">
        <v>723</v>
      </c>
      <c r="C30" s="395"/>
      <c r="D30" s="395"/>
      <c r="E30" s="395"/>
      <c r="F30" s="395"/>
      <c r="G30" s="395"/>
      <c r="H30" s="395"/>
      <c r="I30" s="395"/>
      <c r="J30" s="69"/>
      <c r="K30" s="422">
        <v>19251</v>
      </c>
      <c r="L30" s="423"/>
      <c r="M30" s="423"/>
      <c r="N30" s="423"/>
      <c r="O30" s="423"/>
      <c r="P30" s="423"/>
      <c r="Q30" s="423"/>
      <c r="R30" s="423"/>
      <c r="S30" s="423"/>
      <c r="T30" s="423">
        <v>5503</v>
      </c>
      <c r="U30" s="423"/>
      <c r="V30" s="423"/>
      <c r="W30" s="423"/>
      <c r="X30" s="423"/>
      <c r="Y30" s="423"/>
      <c r="Z30" s="423"/>
      <c r="AA30" s="423"/>
      <c r="AB30" s="423"/>
    </row>
    <row r="31" spans="2:28" ht="18.75" customHeight="1" thickBot="1">
      <c r="B31" s="256"/>
      <c r="C31" s="256"/>
      <c r="D31" s="256"/>
      <c r="E31" s="256"/>
      <c r="F31" s="256"/>
      <c r="G31" s="256"/>
      <c r="H31" s="256"/>
      <c r="I31" s="256"/>
      <c r="J31" s="18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</row>
    <row r="32" spans="1:28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336" t="s">
        <v>724</v>
      </c>
      <c r="W32" s="353"/>
      <c r="X32" s="353"/>
      <c r="Y32" s="353"/>
      <c r="Z32" s="353"/>
      <c r="AA32" s="353"/>
      <c r="AB32" s="353"/>
    </row>
    <row r="33" ht="19.5" customHeight="1"/>
    <row r="34" spans="1:28" s="44" customFormat="1" ht="19.5" customHeight="1">
      <c r="A34" s="282" t="s">
        <v>248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</row>
    <row r="35" spans="1:28" s="44" customFormat="1" ht="19.5" customHeight="1" thickBot="1">
      <c r="A35" s="253" t="s">
        <v>422</v>
      </c>
      <c r="B35" s="418"/>
      <c r="C35" s="418"/>
      <c r="D35" s="4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233" t="s">
        <v>249</v>
      </c>
      <c r="Y35" s="234"/>
      <c r="Z35" s="234"/>
      <c r="AA35" s="234"/>
      <c r="AB35" s="234"/>
    </row>
    <row r="36" spans="1:28" s="44" customFormat="1" ht="19.5" customHeight="1">
      <c r="A36" s="217" t="s">
        <v>250</v>
      </c>
      <c r="B36" s="246"/>
      <c r="C36" s="246"/>
      <c r="D36" s="246"/>
      <c r="E36" s="246" t="s">
        <v>251</v>
      </c>
      <c r="F36" s="246"/>
      <c r="G36" s="246"/>
      <c r="H36" s="246" t="s">
        <v>252</v>
      </c>
      <c r="I36" s="246"/>
      <c r="J36" s="246"/>
      <c r="K36" s="246" t="s">
        <v>253</v>
      </c>
      <c r="L36" s="246"/>
      <c r="M36" s="246"/>
      <c r="N36" s="246" t="s">
        <v>254</v>
      </c>
      <c r="O36" s="246"/>
      <c r="P36" s="246"/>
      <c r="Q36" s="246" t="s">
        <v>255</v>
      </c>
      <c r="R36" s="246"/>
      <c r="S36" s="246"/>
      <c r="T36" s="419" t="s">
        <v>256</v>
      </c>
      <c r="U36" s="419"/>
      <c r="V36" s="419"/>
      <c r="W36" s="246" t="s">
        <v>257</v>
      </c>
      <c r="X36" s="246"/>
      <c r="Y36" s="246"/>
      <c r="Z36" s="246" t="s">
        <v>258</v>
      </c>
      <c r="AA36" s="246"/>
      <c r="AB36" s="381"/>
    </row>
    <row r="37" spans="1:28" s="44" customFormat="1" ht="19.5" customHeight="1">
      <c r="A37" s="210"/>
      <c r="B37" s="342"/>
      <c r="C37" s="342"/>
      <c r="D37" s="342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417" t="s">
        <v>259</v>
      </c>
      <c r="U37" s="417"/>
      <c r="V37" s="417"/>
      <c r="W37" s="342"/>
      <c r="X37" s="342"/>
      <c r="Y37" s="342"/>
      <c r="Z37" s="342"/>
      <c r="AA37" s="342"/>
      <c r="AB37" s="383"/>
    </row>
    <row r="38" spans="1:28" s="44" customFormat="1" ht="19.5" customHeight="1">
      <c r="A38" s="208" t="s">
        <v>260</v>
      </c>
      <c r="B38" s="208"/>
      <c r="C38" s="6" t="s">
        <v>383</v>
      </c>
      <c r="D38" s="17" t="s">
        <v>581</v>
      </c>
      <c r="E38" s="272">
        <v>17059</v>
      </c>
      <c r="F38" s="273"/>
      <c r="G38" s="273"/>
      <c r="H38" s="273">
        <v>1694</v>
      </c>
      <c r="I38" s="273"/>
      <c r="J38" s="273"/>
      <c r="K38" s="273">
        <v>112</v>
      </c>
      <c r="L38" s="273"/>
      <c r="M38" s="273"/>
      <c r="N38" s="273">
        <v>2399</v>
      </c>
      <c r="O38" s="273"/>
      <c r="P38" s="273"/>
      <c r="Q38" s="273">
        <v>331</v>
      </c>
      <c r="R38" s="273"/>
      <c r="S38" s="273"/>
      <c r="T38" s="273">
        <v>174</v>
      </c>
      <c r="U38" s="273"/>
      <c r="V38" s="273"/>
      <c r="W38" s="273">
        <v>9849</v>
      </c>
      <c r="X38" s="273"/>
      <c r="Y38" s="273"/>
      <c r="Z38" s="273">
        <v>2500</v>
      </c>
      <c r="AA38" s="273"/>
      <c r="AB38" s="273"/>
    </row>
    <row r="39" spans="1:28" s="44" customFormat="1" ht="18.75" customHeight="1">
      <c r="A39" s="1"/>
      <c r="B39" s="1"/>
      <c r="C39" s="6"/>
      <c r="D39" s="17"/>
      <c r="E39" s="272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</row>
    <row r="40" spans="1:28" s="44" customFormat="1" ht="19.5" customHeight="1">
      <c r="A40" s="208"/>
      <c r="B40" s="208"/>
      <c r="C40" s="64" t="s">
        <v>384</v>
      </c>
      <c r="D40" s="17"/>
      <c r="E40" s="272">
        <v>16661</v>
      </c>
      <c r="F40" s="273"/>
      <c r="G40" s="273"/>
      <c r="H40" s="273">
        <v>1538</v>
      </c>
      <c r="I40" s="273"/>
      <c r="J40" s="273"/>
      <c r="K40" s="273">
        <v>104</v>
      </c>
      <c r="L40" s="273"/>
      <c r="M40" s="273"/>
      <c r="N40" s="273">
        <v>2361</v>
      </c>
      <c r="O40" s="273"/>
      <c r="P40" s="273"/>
      <c r="Q40" s="273">
        <v>335</v>
      </c>
      <c r="R40" s="273"/>
      <c r="S40" s="273"/>
      <c r="T40" s="273">
        <v>163</v>
      </c>
      <c r="U40" s="273"/>
      <c r="V40" s="273"/>
      <c r="W40" s="273">
        <v>9080</v>
      </c>
      <c r="X40" s="273"/>
      <c r="Y40" s="273"/>
      <c r="Z40" s="273">
        <v>3081</v>
      </c>
      <c r="AA40" s="273"/>
      <c r="AB40" s="273"/>
    </row>
    <row r="41" spans="1:28" s="44" customFormat="1" ht="18.75" customHeight="1">
      <c r="A41" s="1"/>
      <c r="B41" s="1"/>
      <c r="C41" s="6"/>
      <c r="D41" s="17"/>
      <c r="E41" s="272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</row>
    <row r="42" spans="1:28" s="44" customFormat="1" ht="19.5" customHeight="1">
      <c r="A42" s="208"/>
      <c r="B42" s="208"/>
      <c r="C42" s="64" t="s">
        <v>381</v>
      </c>
      <c r="D42" s="59"/>
      <c r="E42" s="272">
        <v>15931</v>
      </c>
      <c r="F42" s="273"/>
      <c r="G42" s="273"/>
      <c r="H42" s="273">
        <v>1371</v>
      </c>
      <c r="I42" s="273"/>
      <c r="J42" s="273"/>
      <c r="K42" s="273">
        <v>108</v>
      </c>
      <c r="L42" s="273"/>
      <c r="M42" s="273"/>
      <c r="N42" s="273">
        <v>2272</v>
      </c>
      <c r="O42" s="273"/>
      <c r="P42" s="273"/>
      <c r="Q42" s="273">
        <v>295</v>
      </c>
      <c r="R42" s="273"/>
      <c r="S42" s="273"/>
      <c r="T42" s="273">
        <v>134</v>
      </c>
      <c r="U42" s="273"/>
      <c r="V42" s="273"/>
      <c r="W42" s="273">
        <v>7895</v>
      </c>
      <c r="X42" s="273"/>
      <c r="Y42" s="273"/>
      <c r="Z42" s="273">
        <v>3856</v>
      </c>
      <c r="AA42" s="273"/>
      <c r="AB42" s="273"/>
    </row>
    <row r="43" spans="1:28" s="44" customFormat="1" ht="18.75" customHeight="1">
      <c r="A43" s="1"/>
      <c r="B43" s="1"/>
      <c r="C43" s="6"/>
      <c r="E43" s="416"/>
      <c r="F43" s="232"/>
      <c r="G43" s="232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</row>
    <row r="44" spans="1:28" s="44" customFormat="1" ht="19.5" customHeight="1">
      <c r="A44" s="378"/>
      <c r="B44" s="378"/>
      <c r="C44" s="64" t="s">
        <v>582</v>
      </c>
      <c r="D44" s="59"/>
      <c r="E44" s="272">
        <v>15197</v>
      </c>
      <c r="F44" s="273"/>
      <c r="G44" s="273"/>
      <c r="H44" s="273">
        <v>1284</v>
      </c>
      <c r="I44" s="273"/>
      <c r="J44" s="273"/>
      <c r="K44" s="273">
        <v>107</v>
      </c>
      <c r="L44" s="273"/>
      <c r="M44" s="273"/>
      <c r="N44" s="273">
        <v>2310</v>
      </c>
      <c r="O44" s="273"/>
      <c r="P44" s="273"/>
      <c r="Q44" s="273">
        <v>267</v>
      </c>
      <c r="R44" s="273"/>
      <c r="S44" s="273"/>
      <c r="T44" s="273">
        <v>119</v>
      </c>
      <c r="U44" s="273"/>
      <c r="V44" s="273"/>
      <c r="W44" s="273">
        <v>6920</v>
      </c>
      <c r="X44" s="273"/>
      <c r="Y44" s="273"/>
      <c r="Z44" s="273">
        <v>4190</v>
      </c>
      <c r="AA44" s="273"/>
      <c r="AB44" s="273"/>
    </row>
    <row r="45" spans="1:5" s="44" customFormat="1" ht="18.75" customHeight="1">
      <c r="A45" s="1"/>
      <c r="B45" s="1"/>
      <c r="E45" s="36"/>
    </row>
    <row r="46" spans="1:28" s="49" customFormat="1" ht="19.5" customHeight="1" thickBot="1">
      <c r="A46" s="415"/>
      <c r="B46" s="415"/>
      <c r="C46" s="113" t="s">
        <v>583</v>
      </c>
      <c r="D46" s="84"/>
      <c r="E46" s="414">
        <v>16041</v>
      </c>
      <c r="F46" s="413"/>
      <c r="G46" s="413"/>
      <c r="H46" s="413">
        <v>1208</v>
      </c>
      <c r="I46" s="413"/>
      <c r="J46" s="413"/>
      <c r="K46" s="413">
        <v>101</v>
      </c>
      <c r="L46" s="413"/>
      <c r="M46" s="413"/>
      <c r="N46" s="413">
        <v>3428</v>
      </c>
      <c r="O46" s="413"/>
      <c r="P46" s="413"/>
      <c r="Q46" s="413">
        <v>254</v>
      </c>
      <c r="R46" s="413"/>
      <c r="S46" s="413"/>
      <c r="T46" s="413">
        <v>111</v>
      </c>
      <c r="U46" s="413"/>
      <c r="V46" s="413"/>
      <c r="W46" s="413">
        <v>6485</v>
      </c>
      <c r="X46" s="413"/>
      <c r="Y46" s="413"/>
      <c r="Z46" s="413">
        <v>4454</v>
      </c>
      <c r="AA46" s="413"/>
      <c r="AB46" s="413"/>
    </row>
    <row r="47" spans="1:28" s="44" customFormat="1" ht="19.5" customHeight="1">
      <c r="A47" s="10"/>
      <c r="B47" s="192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10"/>
      <c r="T47" s="10"/>
      <c r="U47" s="10"/>
      <c r="V47" s="10"/>
      <c r="W47" s="336" t="s">
        <v>261</v>
      </c>
      <c r="X47" s="353"/>
      <c r="Y47" s="353"/>
      <c r="Z47" s="353"/>
      <c r="AA47" s="353"/>
      <c r="AB47" s="353"/>
    </row>
  </sheetData>
  <mergeCells count="174">
    <mergeCell ref="B6:D6"/>
    <mergeCell ref="G6:I6"/>
    <mergeCell ref="A1:AB1"/>
    <mergeCell ref="T3:AB3"/>
    <mergeCell ref="K3:S3"/>
    <mergeCell ref="A3:J3"/>
    <mergeCell ref="K5:S5"/>
    <mergeCell ref="T5:AB5"/>
    <mergeCell ref="G5:I5"/>
    <mergeCell ref="A5:D5"/>
    <mergeCell ref="G7:I7"/>
    <mergeCell ref="B8:D8"/>
    <mergeCell ref="G8:I8"/>
    <mergeCell ref="B10:I10"/>
    <mergeCell ref="B7:D7"/>
    <mergeCell ref="B11:I11"/>
    <mergeCell ref="B16:I16"/>
    <mergeCell ref="B17:I17"/>
    <mergeCell ref="B18:I18"/>
    <mergeCell ref="B12:I12"/>
    <mergeCell ref="B15:I15"/>
    <mergeCell ref="B13:I13"/>
    <mergeCell ref="B14:I14"/>
    <mergeCell ref="B19:I19"/>
    <mergeCell ref="B20:I20"/>
    <mergeCell ref="B21:I21"/>
    <mergeCell ref="B22:I22"/>
    <mergeCell ref="B28:I28"/>
    <mergeCell ref="B29:I29"/>
    <mergeCell ref="B30:I30"/>
    <mergeCell ref="B23:I23"/>
    <mergeCell ref="B24:I24"/>
    <mergeCell ref="B25:I25"/>
    <mergeCell ref="B26:I26"/>
    <mergeCell ref="B31:I31"/>
    <mergeCell ref="V32:AB32"/>
    <mergeCell ref="K6:S6"/>
    <mergeCell ref="T6:AB6"/>
    <mergeCell ref="K7:S7"/>
    <mergeCell ref="K8:S8"/>
    <mergeCell ref="T8:AB8"/>
    <mergeCell ref="K9:S9"/>
    <mergeCell ref="T9:AB9"/>
    <mergeCell ref="B27:I27"/>
    <mergeCell ref="T10:AB10"/>
    <mergeCell ref="K11:S11"/>
    <mergeCell ref="T11:AB11"/>
    <mergeCell ref="K12:S12"/>
    <mergeCell ref="T12:AB12"/>
    <mergeCell ref="K10:S10"/>
    <mergeCell ref="K13:S13"/>
    <mergeCell ref="T13:AB13"/>
    <mergeCell ref="K14:S14"/>
    <mergeCell ref="T14:AB14"/>
    <mergeCell ref="K15:S15"/>
    <mergeCell ref="T15:AB15"/>
    <mergeCell ref="K16:S16"/>
    <mergeCell ref="T16:AB16"/>
    <mergeCell ref="K17:S17"/>
    <mergeCell ref="T17:AB17"/>
    <mergeCell ref="K18:S18"/>
    <mergeCell ref="T18:AB18"/>
    <mergeCell ref="K19:S19"/>
    <mergeCell ref="T19:AB19"/>
    <mergeCell ref="K20:S20"/>
    <mergeCell ref="T20:AB20"/>
    <mergeCell ref="K21:S21"/>
    <mergeCell ref="T21:AB21"/>
    <mergeCell ref="K22:S22"/>
    <mergeCell ref="T22:AB22"/>
    <mergeCell ref="K23:S23"/>
    <mergeCell ref="T23:AB23"/>
    <mergeCell ref="K24:S24"/>
    <mergeCell ref="T24:AB24"/>
    <mergeCell ref="K28:S28"/>
    <mergeCell ref="T28:AB28"/>
    <mergeCell ref="K25:S25"/>
    <mergeCell ref="T25:AB25"/>
    <mergeCell ref="K26:S26"/>
    <mergeCell ref="T26:AB26"/>
    <mergeCell ref="K31:S31"/>
    <mergeCell ref="T31:AB31"/>
    <mergeCell ref="T7:AB7"/>
    <mergeCell ref="A2:D2"/>
    <mergeCell ref="K29:S29"/>
    <mergeCell ref="T29:AB29"/>
    <mergeCell ref="K30:S30"/>
    <mergeCell ref="T30:AB30"/>
    <mergeCell ref="K27:S27"/>
    <mergeCell ref="T27:AB27"/>
    <mergeCell ref="A34:AB34"/>
    <mergeCell ref="A35:D35"/>
    <mergeCell ref="X35:AB35"/>
    <mergeCell ref="A36:D37"/>
    <mergeCell ref="E36:G37"/>
    <mergeCell ref="H36:J37"/>
    <mergeCell ref="K36:M37"/>
    <mergeCell ref="N36:P37"/>
    <mergeCell ref="Q36:S37"/>
    <mergeCell ref="T36:V36"/>
    <mergeCell ref="W36:Y37"/>
    <mergeCell ref="Z36:AB37"/>
    <mergeCell ref="T37:V37"/>
    <mergeCell ref="A38:B38"/>
    <mergeCell ref="E38:G38"/>
    <mergeCell ref="H38:J38"/>
    <mergeCell ref="K38:M38"/>
    <mergeCell ref="N38:P38"/>
    <mergeCell ref="Q38:S38"/>
    <mergeCell ref="T38:V38"/>
    <mergeCell ref="A40:B40"/>
    <mergeCell ref="W38:Y38"/>
    <mergeCell ref="Z38:AB38"/>
    <mergeCell ref="Q40:S40"/>
    <mergeCell ref="T40:V40"/>
    <mergeCell ref="W40:Y40"/>
    <mergeCell ref="Q39:S39"/>
    <mergeCell ref="T39:V39"/>
    <mergeCell ref="W39:Y39"/>
    <mergeCell ref="Z39:AB39"/>
    <mergeCell ref="Z43:AB43"/>
    <mergeCell ref="A44:B44"/>
    <mergeCell ref="A42:B42"/>
    <mergeCell ref="N40:P40"/>
    <mergeCell ref="Z40:AB40"/>
    <mergeCell ref="Q42:S42"/>
    <mergeCell ref="T42:V42"/>
    <mergeCell ref="W42:Y42"/>
    <mergeCell ref="N42:P42"/>
    <mergeCell ref="Z42:AB42"/>
    <mergeCell ref="N43:P43"/>
    <mergeCell ref="Q43:S43"/>
    <mergeCell ref="T43:V43"/>
    <mergeCell ref="W43:Y43"/>
    <mergeCell ref="K44:M44"/>
    <mergeCell ref="E43:G43"/>
    <mergeCell ref="H43:J43"/>
    <mergeCell ref="K43:M43"/>
    <mergeCell ref="Z44:AB44"/>
    <mergeCell ref="B47:R47"/>
    <mergeCell ref="W47:AB47"/>
    <mergeCell ref="N44:P44"/>
    <mergeCell ref="Q44:S44"/>
    <mergeCell ref="T44:V44"/>
    <mergeCell ref="W44:Y44"/>
    <mergeCell ref="A46:B46"/>
    <mergeCell ref="E44:G44"/>
    <mergeCell ref="H44:J44"/>
    <mergeCell ref="Z41:AB41"/>
    <mergeCell ref="E42:G42"/>
    <mergeCell ref="H42:J42"/>
    <mergeCell ref="K42:M42"/>
    <mergeCell ref="N41:P41"/>
    <mergeCell ref="Q41:S41"/>
    <mergeCell ref="T41:V41"/>
    <mergeCell ref="E41:G41"/>
    <mergeCell ref="H41:J41"/>
    <mergeCell ref="K41:M41"/>
    <mergeCell ref="Z46:AB46"/>
    <mergeCell ref="E46:G46"/>
    <mergeCell ref="H46:J46"/>
    <mergeCell ref="K46:M46"/>
    <mergeCell ref="N46:P46"/>
    <mergeCell ref="Q46:S46"/>
    <mergeCell ref="T46:V46"/>
    <mergeCell ref="W46:Y46"/>
    <mergeCell ref="E39:G39"/>
    <mergeCell ref="H39:J39"/>
    <mergeCell ref="W41:Y41"/>
    <mergeCell ref="E40:G40"/>
    <mergeCell ref="H40:J40"/>
    <mergeCell ref="K40:M40"/>
    <mergeCell ref="K39:M39"/>
    <mergeCell ref="N39:P39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3"/>
  <sheetViews>
    <sheetView showGridLines="0" zoomScale="75" zoomScaleNormal="75" workbookViewId="0" topLeftCell="A1">
      <selection activeCell="A1" sqref="A1:H1"/>
    </sheetView>
  </sheetViews>
  <sheetFormatPr defaultColWidth="9.00390625" defaultRowHeight="30" customHeight="1"/>
  <cols>
    <col min="1" max="1" width="2.50390625" style="1" customWidth="1"/>
    <col min="2" max="16384" width="3.625" style="1" customWidth="1"/>
  </cols>
  <sheetData>
    <row r="1" spans="1:31" ht="39.75" customHeight="1">
      <c r="A1" s="211" t="s">
        <v>461</v>
      </c>
      <c r="B1" s="211"/>
      <c r="C1" s="211"/>
      <c r="D1" s="211"/>
      <c r="E1" s="211"/>
      <c r="F1" s="211"/>
      <c r="G1" s="211"/>
      <c r="H1" s="211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2:61" ht="34.5" customHeight="1">
      <c r="B2" s="212" t="s">
        <v>462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24" t="s">
        <v>463</v>
      </c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</row>
    <row r="3" spans="1:61" ht="24.75" customHeight="1" thickBot="1">
      <c r="A3" s="215" t="s">
        <v>464</v>
      </c>
      <c r="B3" s="215"/>
      <c r="C3" s="215"/>
      <c r="D3" s="215"/>
      <c r="E3" s="215"/>
      <c r="F3" s="215"/>
      <c r="BC3" s="233" t="s">
        <v>584</v>
      </c>
      <c r="BD3" s="234"/>
      <c r="BE3" s="234"/>
      <c r="BF3" s="234"/>
      <c r="BG3" s="234"/>
      <c r="BH3" s="234"/>
      <c r="BI3" s="234"/>
    </row>
    <row r="4" spans="1:61" ht="30" customHeight="1">
      <c r="A4" s="216" t="s">
        <v>465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7"/>
      <c r="N4" s="246" t="s">
        <v>466</v>
      </c>
      <c r="O4" s="247"/>
      <c r="P4" s="247"/>
      <c r="Q4" s="246" t="s">
        <v>467</v>
      </c>
      <c r="R4" s="247"/>
      <c r="S4" s="247"/>
      <c r="T4" s="246" t="s">
        <v>468</v>
      </c>
      <c r="U4" s="247"/>
      <c r="V4" s="247"/>
      <c r="W4" s="246" t="s">
        <v>469</v>
      </c>
      <c r="X4" s="247"/>
      <c r="Y4" s="247"/>
      <c r="Z4" s="246" t="s">
        <v>470</v>
      </c>
      <c r="AA4" s="247"/>
      <c r="AB4" s="247"/>
      <c r="AC4" s="246" t="s">
        <v>471</v>
      </c>
      <c r="AD4" s="247"/>
      <c r="AE4" s="247"/>
      <c r="AF4" s="240" t="s">
        <v>472</v>
      </c>
      <c r="AG4" s="241"/>
      <c r="AH4" s="241"/>
      <c r="AI4" s="240" t="s">
        <v>473</v>
      </c>
      <c r="AJ4" s="241"/>
      <c r="AK4" s="241"/>
      <c r="AL4" s="240" t="s">
        <v>474</v>
      </c>
      <c r="AM4" s="241"/>
      <c r="AN4" s="241"/>
      <c r="AO4" s="240" t="s">
        <v>475</v>
      </c>
      <c r="AP4" s="241"/>
      <c r="AQ4" s="241"/>
      <c r="AR4" s="240" t="s">
        <v>476</v>
      </c>
      <c r="AS4" s="241"/>
      <c r="AT4" s="241"/>
      <c r="AU4" s="240" t="s">
        <v>477</v>
      </c>
      <c r="AV4" s="241"/>
      <c r="AW4" s="241"/>
      <c r="AX4" s="240" t="s">
        <v>478</v>
      </c>
      <c r="AY4" s="241"/>
      <c r="AZ4" s="241"/>
      <c r="BA4" s="240" t="s">
        <v>479</v>
      </c>
      <c r="BB4" s="241"/>
      <c r="BC4" s="241"/>
      <c r="BD4" s="240" t="s">
        <v>480</v>
      </c>
      <c r="BE4" s="240"/>
      <c r="BF4" s="240"/>
      <c r="BG4" s="240"/>
      <c r="BH4" s="240"/>
      <c r="BI4" s="245"/>
    </row>
    <row r="5" spans="1:61" ht="30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10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3" t="s">
        <v>481</v>
      </c>
      <c r="BE5" s="243"/>
      <c r="BF5" s="243"/>
      <c r="BG5" s="243" t="s">
        <v>482</v>
      </c>
      <c r="BH5" s="243"/>
      <c r="BI5" s="244"/>
    </row>
    <row r="6" spans="2:61" ht="30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9"/>
      <c r="BE6" s="9"/>
      <c r="BF6" s="9"/>
      <c r="BG6" s="9"/>
      <c r="BH6" s="9"/>
      <c r="BI6" s="9"/>
    </row>
    <row r="7" spans="1:61" ht="30" customHeight="1">
      <c r="A7" s="213" t="s">
        <v>483</v>
      </c>
      <c r="B7" s="213"/>
      <c r="C7" s="213"/>
      <c r="D7" s="213"/>
      <c r="E7" s="213"/>
      <c r="F7" s="5"/>
      <c r="H7" s="19" t="s">
        <v>763</v>
      </c>
      <c r="I7" s="19">
        <v>1</v>
      </c>
      <c r="J7" s="6" t="s">
        <v>787</v>
      </c>
      <c r="K7" s="1" t="s">
        <v>581</v>
      </c>
      <c r="L7" s="1" t="s">
        <v>764</v>
      </c>
      <c r="N7" s="232">
        <v>4352747</v>
      </c>
      <c r="O7" s="232"/>
      <c r="P7" s="232"/>
      <c r="Q7" s="232">
        <v>3421310</v>
      </c>
      <c r="R7" s="232"/>
      <c r="S7" s="232"/>
      <c r="T7" s="232">
        <v>931437</v>
      </c>
      <c r="U7" s="232"/>
      <c r="V7" s="232"/>
      <c r="W7" s="232">
        <v>1864361</v>
      </c>
      <c r="X7" s="232"/>
      <c r="Y7" s="232"/>
      <c r="Z7" s="232">
        <v>362064</v>
      </c>
      <c r="AA7" s="232"/>
      <c r="AB7" s="232"/>
      <c r="AC7" s="232">
        <v>225422</v>
      </c>
      <c r="AD7" s="232"/>
      <c r="AE7" s="232"/>
      <c r="AF7" s="232">
        <v>220425</v>
      </c>
      <c r="AG7" s="232"/>
      <c r="AH7" s="232"/>
      <c r="AI7" s="232">
        <v>151794</v>
      </c>
      <c r="AJ7" s="232"/>
      <c r="AK7" s="232"/>
      <c r="AL7" s="232">
        <v>156017</v>
      </c>
      <c r="AM7" s="232"/>
      <c r="AN7" s="232"/>
      <c r="AO7" s="232">
        <v>94257</v>
      </c>
      <c r="AP7" s="232"/>
      <c r="AQ7" s="232"/>
      <c r="AR7" s="232">
        <v>54420</v>
      </c>
      <c r="AS7" s="232"/>
      <c r="AT7" s="232"/>
      <c r="AU7" s="232">
        <v>52408</v>
      </c>
      <c r="AV7" s="232"/>
      <c r="AW7" s="232"/>
      <c r="AX7" s="232">
        <v>68921</v>
      </c>
      <c r="AY7" s="232"/>
      <c r="AZ7" s="232"/>
      <c r="BA7" s="232">
        <v>171221</v>
      </c>
      <c r="BB7" s="232"/>
      <c r="BC7" s="232"/>
      <c r="BD7" s="232">
        <v>116509</v>
      </c>
      <c r="BE7" s="232"/>
      <c r="BF7" s="232"/>
      <c r="BG7" s="232">
        <v>26231</v>
      </c>
      <c r="BH7" s="232"/>
      <c r="BI7" s="232"/>
    </row>
    <row r="8" spans="1:61" s="12" customFormat="1" ht="30" customHeight="1">
      <c r="A8" s="147"/>
      <c r="B8" s="147"/>
      <c r="C8" s="147"/>
      <c r="D8" s="147"/>
      <c r="E8" s="147"/>
      <c r="F8" s="147"/>
      <c r="G8" s="147"/>
      <c r="H8" s="148"/>
      <c r="I8" s="148">
        <v>1</v>
      </c>
      <c r="J8" s="149" t="s">
        <v>788</v>
      </c>
      <c r="K8" s="150"/>
      <c r="L8" s="150"/>
      <c r="M8" s="147"/>
      <c r="N8" s="235">
        <f>SUM(N10,N15,N20)-N30</f>
        <v>4283326</v>
      </c>
      <c r="O8" s="235"/>
      <c r="P8" s="235"/>
      <c r="Q8" s="235">
        <f>SUM(Q10,Q15,Q20)-Q30</f>
        <v>3393542</v>
      </c>
      <c r="R8" s="235"/>
      <c r="S8" s="235"/>
      <c r="T8" s="235">
        <v>889784</v>
      </c>
      <c r="U8" s="235"/>
      <c r="V8" s="235"/>
      <c r="W8" s="235">
        <f>SUM(W10,W15,W20)-W30</f>
        <v>1859153</v>
      </c>
      <c r="X8" s="235"/>
      <c r="Y8" s="235"/>
      <c r="Z8" s="235">
        <f>SUM(Z10,Z15,Z20)-Z30</f>
        <v>360316</v>
      </c>
      <c r="AA8" s="235"/>
      <c r="AB8" s="235"/>
      <c r="AC8" s="235">
        <f>SUM(AC10,AC15,AC20)-AC30</f>
        <v>222017</v>
      </c>
      <c r="AD8" s="235"/>
      <c r="AE8" s="235"/>
      <c r="AF8" s="235">
        <v>222217</v>
      </c>
      <c r="AG8" s="235"/>
      <c r="AH8" s="235"/>
      <c r="AI8" s="235">
        <v>152436</v>
      </c>
      <c r="AJ8" s="235"/>
      <c r="AK8" s="235"/>
      <c r="AL8" s="235">
        <f>SUM(AL10,AL15,AL20)-AL30</f>
        <v>147537</v>
      </c>
      <c r="AM8" s="235"/>
      <c r="AN8" s="235"/>
      <c r="AO8" s="235">
        <v>89475</v>
      </c>
      <c r="AP8" s="235"/>
      <c r="AQ8" s="235"/>
      <c r="AR8" s="235">
        <v>48538</v>
      </c>
      <c r="AS8" s="235"/>
      <c r="AT8" s="235"/>
      <c r="AU8" s="235">
        <f>SUM(AU10,AU15,AU20)-AU30</f>
        <v>52774</v>
      </c>
      <c r="AV8" s="235"/>
      <c r="AW8" s="235"/>
      <c r="AX8" s="235">
        <f>SUM(AX10,AX15,AX20)-AX30</f>
        <v>65592</v>
      </c>
      <c r="AY8" s="235"/>
      <c r="AZ8" s="235"/>
      <c r="BA8" s="235">
        <f>SUM(BA10,BA15,BA20)-BA30</f>
        <v>173488</v>
      </c>
      <c r="BB8" s="235"/>
      <c r="BC8" s="235"/>
      <c r="BD8" s="235">
        <f>SUM(BD10,BD15,BD20)-BD30</f>
        <v>92234</v>
      </c>
      <c r="BE8" s="235"/>
      <c r="BF8" s="235"/>
      <c r="BG8" s="235">
        <f>SUM(BG10,BG15,BG20)-BG30</f>
        <v>21391</v>
      </c>
      <c r="BH8" s="235"/>
      <c r="BI8" s="235"/>
    </row>
    <row r="9" spans="14:61" ht="30" customHeight="1">
      <c r="N9" s="66"/>
      <c r="O9" s="66"/>
      <c r="P9" s="66"/>
      <c r="Q9" s="219">
        <v>0</v>
      </c>
      <c r="R9" s="219"/>
      <c r="S9" s="219"/>
      <c r="T9" s="220">
        <v>0</v>
      </c>
      <c r="U9" s="220"/>
      <c r="V9" s="220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</row>
    <row r="10" spans="2:61" ht="30" customHeight="1">
      <c r="B10" s="206" t="s">
        <v>484</v>
      </c>
      <c r="C10" s="206"/>
      <c r="D10" s="206"/>
      <c r="E10" s="206"/>
      <c r="F10" s="206"/>
      <c r="G10" s="206"/>
      <c r="H10" s="206"/>
      <c r="I10" s="206"/>
      <c r="J10" s="206"/>
      <c r="K10" s="206"/>
      <c r="L10" s="151"/>
      <c r="M10" s="151"/>
      <c r="N10" s="236">
        <f>SUM(N11:P13)</f>
        <v>114554</v>
      </c>
      <c r="O10" s="236"/>
      <c r="P10" s="236"/>
      <c r="Q10" s="236">
        <f>SUM(Q11:S13)</f>
        <v>46539</v>
      </c>
      <c r="R10" s="236"/>
      <c r="S10" s="236"/>
      <c r="T10" s="236">
        <f>SUM(T11:V13)</f>
        <v>68015</v>
      </c>
      <c r="U10" s="236"/>
      <c r="V10" s="236"/>
      <c r="W10" s="236">
        <f>SUM(W11:Y13)</f>
        <v>6748</v>
      </c>
      <c r="X10" s="236"/>
      <c r="Y10" s="236"/>
      <c r="Z10" s="236">
        <f>SUM(Z11:AB13)</f>
        <v>1157</v>
      </c>
      <c r="AA10" s="236"/>
      <c r="AB10" s="236"/>
      <c r="AC10" s="236">
        <f>SUM(AC11:AE13)</f>
        <v>2916</v>
      </c>
      <c r="AD10" s="236"/>
      <c r="AE10" s="236"/>
      <c r="AF10" s="236">
        <f>SUM(AF11:AH13)</f>
        <v>6202</v>
      </c>
      <c r="AG10" s="236"/>
      <c r="AH10" s="236"/>
      <c r="AI10" s="236">
        <f>SUM(AI11:AK13)</f>
        <v>3120</v>
      </c>
      <c r="AJ10" s="236"/>
      <c r="AK10" s="236"/>
      <c r="AL10" s="236">
        <v>2775</v>
      </c>
      <c r="AM10" s="236"/>
      <c r="AN10" s="236"/>
      <c r="AO10" s="236">
        <v>4454</v>
      </c>
      <c r="AP10" s="236"/>
      <c r="AQ10" s="236"/>
      <c r="AR10" s="236">
        <f>SUM(AR11:AT13)</f>
        <v>3844</v>
      </c>
      <c r="AS10" s="236"/>
      <c r="AT10" s="236"/>
      <c r="AU10" s="236">
        <f>SUM(AU11:AW13)</f>
        <v>3347</v>
      </c>
      <c r="AV10" s="236"/>
      <c r="AW10" s="236"/>
      <c r="AX10" s="236">
        <v>5486</v>
      </c>
      <c r="AY10" s="236"/>
      <c r="AZ10" s="236"/>
      <c r="BA10" s="236">
        <f>SUM(BA11:BC13)</f>
        <v>6489</v>
      </c>
      <c r="BB10" s="236"/>
      <c r="BC10" s="236"/>
      <c r="BD10" s="236">
        <f>SUM(BD11:BF13)</f>
        <v>3058</v>
      </c>
      <c r="BE10" s="236"/>
      <c r="BF10" s="236"/>
      <c r="BG10" s="236">
        <f>SUM(BG11:BI13)</f>
        <v>2270</v>
      </c>
      <c r="BH10" s="236"/>
      <c r="BI10" s="236"/>
    </row>
    <row r="11" spans="3:61" ht="30" customHeight="1">
      <c r="C11" s="4"/>
      <c r="D11" s="3" t="s">
        <v>789</v>
      </c>
      <c r="E11" s="213" t="s">
        <v>485</v>
      </c>
      <c r="F11" s="213"/>
      <c r="G11" s="213"/>
      <c r="H11" s="213"/>
      <c r="I11" s="213"/>
      <c r="J11" s="213"/>
      <c r="K11" s="213"/>
      <c r="L11" s="213"/>
      <c r="M11" s="5"/>
      <c r="N11" s="232">
        <v>80110</v>
      </c>
      <c r="O11" s="232"/>
      <c r="P11" s="232"/>
      <c r="Q11" s="232">
        <v>34798</v>
      </c>
      <c r="R11" s="232"/>
      <c r="S11" s="232"/>
      <c r="T11" s="232">
        <v>45312</v>
      </c>
      <c r="U11" s="232"/>
      <c r="V11" s="232"/>
      <c r="W11" s="232">
        <v>5999</v>
      </c>
      <c r="X11" s="232"/>
      <c r="Y11" s="232"/>
      <c r="Z11" s="232">
        <v>719</v>
      </c>
      <c r="AA11" s="232"/>
      <c r="AB11" s="232"/>
      <c r="AC11" s="232">
        <v>2109</v>
      </c>
      <c r="AD11" s="232"/>
      <c r="AE11" s="232"/>
      <c r="AF11" s="232">
        <v>5057</v>
      </c>
      <c r="AG11" s="232"/>
      <c r="AH11" s="232"/>
      <c r="AI11" s="232">
        <v>1740</v>
      </c>
      <c r="AJ11" s="232"/>
      <c r="AK11" s="232"/>
      <c r="AL11" s="232">
        <v>1793</v>
      </c>
      <c r="AM11" s="232"/>
      <c r="AN11" s="232"/>
      <c r="AO11" s="232">
        <v>1117</v>
      </c>
      <c r="AP11" s="232"/>
      <c r="AQ11" s="232"/>
      <c r="AR11" s="232">
        <v>3554</v>
      </c>
      <c r="AS11" s="232"/>
      <c r="AT11" s="232"/>
      <c r="AU11" s="232">
        <v>3107</v>
      </c>
      <c r="AV11" s="232"/>
      <c r="AW11" s="232"/>
      <c r="AX11" s="232">
        <v>4005</v>
      </c>
      <c r="AY11" s="232"/>
      <c r="AZ11" s="232"/>
      <c r="BA11" s="232">
        <v>5600</v>
      </c>
      <c r="BB11" s="232"/>
      <c r="BC11" s="232"/>
      <c r="BD11" s="232">
        <v>2289</v>
      </c>
      <c r="BE11" s="232"/>
      <c r="BF11" s="232"/>
      <c r="BG11" s="232">
        <v>2130</v>
      </c>
      <c r="BH11" s="232"/>
      <c r="BI11" s="232"/>
    </row>
    <row r="12" spans="3:61" ht="30" customHeight="1">
      <c r="C12" s="4"/>
      <c r="D12" s="3" t="s">
        <v>790</v>
      </c>
      <c r="E12" s="213" t="s">
        <v>486</v>
      </c>
      <c r="F12" s="213"/>
      <c r="G12" s="213"/>
      <c r="H12" s="213"/>
      <c r="I12" s="213"/>
      <c r="J12" s="213"/>
      <c r="K12" s="213"/>
      <c r="L12" s="213"/>
      <c r="M12" s="5"/>
      <c r="N12" s="232">
        <v>10263</v>
      </c>
      <c r="O12" s="232"/>
      <c r="P12" s="232"/>
      <c r="Q12" s="232">
        <v>1925</v>
      </c>
      <c r="R12" s="232"/>
      <c r="S12" s="232"/>
      <c r="T12" s="232">
        <v>8338</v>
      </c>
      <c r="U12" s="232"/>
      <c r="V12" s="232"/>
      <c r="W12" s="232">
        <v>106</v>
      </c>
      <c r="X12" s="232"/>
      <c r="Y12" s="232"/>
      <c r="Z12" s="232">
        <v>78</v>
      </c>
      <c r="AA12" s="232"/>
      <c r="AB12" s="232"/>
      <c r="AC12" s="232">
        <v>9</v>
      </c>
      <c r="AD12" s="232"/>
      <c r="AE12" s="232"/>
      <c r="AF12" s="232">
        <v>916</v>
      </c>
      <c r="AG12" s="232"/>
      <c r="AH12" s="232"/>
      <c r="AI12" s="232">
        <v>247</v>
      </c>
      <c r="AJ12" s="232"/>
      <c r="AK12" s="232"/>
      <c r="AL12" s="232">
        <v>69</v>
      </c>
      <c r="AM12" s="232"/>
      <c r="AN12" s="232"/>
      <c r="AO12" s="232">
        <v>36</v>
      </c>
      <c r="AP12" s="232"/>
      <c r="AQ12" s="232"/>
      <c r="AR12" s="232">
        <v>266</v>
      </c>
      <c r="AS12" s="232"/>
      <c r="AT12" s="232"/>
      <c r="AU12" s="232">
        <v>98</v>
      </c>
      <c r="AV12" s="232"/>
      <c r="AW12" s="232"/>
      <c r="AX12" s="232">
        <v>42</v>
      </c>
      <c r="AY12" s="232"/>
      <c r="AZ12" s="232"/>
      <c r="BA12" s="232">
        <v>57</v>
      </c>
      <c r="BB12" s="232"/>
      <c r="BC12" s="232"/>
      <c r="BD12" s="232">
        <v>43</v>
      </c>
      <c r="BE12" s="232"/>
      <c r="BF12" s="232"/>
      <c r="BG12" s="232">
        <v>140</v>
      </c>
      <c r="BH12" s="232"/>
      <c r="BI12" s="232"/>
    </row>
    <row r="13" spans="3:61" ht="30" customHeight="1">
      <c r="C13" s="4"/>
      <c r="D13" s="3" t="s">
        <v>791</v>
      </c>
      <c r="E13" s="213" t="s">
        <v>487</v>
      </c>
      <c r="F13" s="213"/>
      <c r="G13" s="213"/>
      <c r="H13" s="213"/>
      <c r="I13" s="213"/>
      <c r="J13" s="213"/>
      <c r="K13" s="213"/>
      <c r="L13" s="213"/>
      <c r="M13" s="5"/>
      <c r="N13" s="232">
        <v>24181</v>
      </c>
      <c r="O13" s="232"/>
      <c r="P13" s="232"/>
      <c r="Q13" s="232">
        <v>9816</v>
      </c>
      <c r="R13" s="232"/>
      <c r="S13" s="232"/>
      <c r="T13" s="232">
        <v>14365</v>
      </c>
      <c r="U13" s="232"/>
      <c r="V13" s="232"/>
      <c r="W13" s="232">
        <v>643</v>
      </c>
      <c r="X13" s="232"/>
      <c r="Y13" s="232"/>
      <c r="Z13" s="232">
        <v>360</v>
      </c>
      <c r="AA13" s="232"/>
      <c r="AB13" s="232"/>
      <c r="AC13" s="232">
        <v>798</v>
      </c>
      <c r="AD13" s="232"/>
      <c r="AE13" s="232"/>
      <c r="AF13" s="232">
        <v>229</v>
      </c>
      <c r="AG13" s="232"/>
      <c r="AH13" s="232"/>
      <c r="AI13" s="232">
        <v>1133</v>
      </c>
      <c r="AJ13" s="232"/>
      <c r="AK13" s="232"/>
      <c r="AL13" s="232">
        <v>912</v>
      </c>
      <c r="AM13" s="232"/>
      <c r="AN13" s="232"/>
      <c r="AO13" s="232">
        <v>3302</v>
      </c>
      <c r="AP13" s="232"/>
      <c r="AQ13" s="232"/>
      <c r="AR13" s="232">
        <v>24</v>
      </c>
      <c r="AS13" s="232"/>
      <c r="AT13" s="232"/>
      <c r="AU13" s="232">
        <v>142</v>
      </c>
      <c r="AV13" s="232"/>
      <c r="AW13" s="232"/>
      <c r="AX13" s="232">
        <v>1440</v>
      </c>
      <c r="AY13" s="232"/>
      <c r="AZ13" s="232"/>
      <c r="BA13" s="232">
        <v>832</v>
      </c>
      <c r="BB13" s="232"/>
      <c r="BC13" s="232"/>
      <c r="BD13" s="232">
        <v>726</v>
      </c>
      <c r="BE13" s="232"/>
      <c r="BF13" s="232"/>
      <c r="BG13" s="232">
        <v>0</v>
      </c>
      <c r="BH13" s="232"/>
      <c r="BI13" s="232"/>
    </row>
    <row r="14" spans="3:61" ht="30" customHeight="1">
      <c r="C14" s="4"/>
      <c r="D14" s="3"/>
      <c r="E14" s="5"/>
      <c r="F14" s="5"/>
      <c r="G14" s="5"/>
      <c r="H14" s="5"/>
      <c r="I14" s="5"/>
      <c r="J14" s="5"/>
      <c r="K14" s="5"/>
      <c r="L14" s="5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</row>
    <row r="15" spans="2:61" ht="30" customHeight="1">
      <c r="B15" s="206" t="s">
        <v>488</v>
      </c>
      <c r="C15" s="206"/>
      <c r="D15" s="206"/>
      <c r="E15" s="206"/>
      <c r="F15" s="206"/>
      <c r="G15" s="206"/>
      <c r="H15" s="206"/>
      <c r="I15" s="206"/>
      <c r="J15" s="206"/>
      <c r="K15" s="206"/>
      <c r="L15" s="151"/>
      <c r="M15" s="151"/>
      <c r="N15" s="236">
        <f>SUM(N16:P18)</f>
        <v>1308190</v>
      </c>
      <c r="O15" s="236"/>
      <c r="P15" s="236"/>
      <c r="Q15" s="236">
        <f>SUM(Q16:S18)</f>
        <v>1010737</v>
      </c>
      <c r="R15" s="236"/>
      <c r="S15" s="236"/>
      <c r="T15" s="236">
        <v>297453</v>
      </c>
      <c r="U15" s="236"/>
      <c r="V15" s="236"/>
      <c r="W15" s="236">
        <f>SUM(W16:Y18)</f>
        <v>587599</v>
      </c>
      <c r="X15" s="236"/>
      <c r="Y15" s="236"/>
      <c r="Z15" s="236">
        <f>SUM(Z16:AB18)</f>
        <v>25564</v>
      </c>
      <c r="AA15" s="236"/>
      <c r="AB15" s="236"/>
      <c r="AC15" s="236">
        <f>SUM(AC16:AE18)</f>
        <v>62948</v>
      </c>
      <c r="AD15" s="236"/>
      <c r="AE15" s="236"/>
      <c r="AF15" s="236">
        <f>SUM(AF16:AH18)</f>
        <v>66947</v>
      </c>
      <c r="AG15" s="236"/>
      <c r="AH15" s="236"/>
      <c r="AI15" s="236">
        <f>SUM(AI16:AK18)</f>
        <v>36498</v>
      </c>
      <c r="AJ15" s="236"/>
      <c r="AK15" s="236"/>
      <c r="AL15" s="236">
        <f>SUM(AL16:AN18)</f>
        <v>77664</v>
      </c>
      <c r="AM15" s="236"/>
      <c r="AN15" s="236"/>
      <c r="AO15" s="236">
        <v>43966</v>
      </c>
      <c r="AP15" s="236"/>
      <c r="AQ15" s="236"/>
      <c r="AR15" s="236">
        <f>SUM(AR16:AT18)</f>
        <v>6752</v>
      </c>
      <c r="AS15" s="236"/>
      <c r="AT15" s="236"/>
      <c r="AU15" s="236">
        <f>SUM(AU16:AW18)</f>
        <v>11973</v>
      </c>
      <c r="AV15" s="236"/>
      <c r="AW15" s="236"/>
      <c r="AX15" s="236">
        <v>19356</v>
      </c>
      <c r="AY15" s="236"/>
      <c r="AZ15" s="236"/>
      <c r="BA15" s="236">
        <v>71470</v>
      </c>
      <c r="BB15" s="236"/>
      <c r="BC15" s="236"/>
      <c r="BD15" s="236">
        <f>SUM(BD16:BF18)</f>
        <v>39372</v>
      </c>
      <c r="BE15" s="236"/>
      <c r="BF15" s="236"/>
      <c r="BG15" s="236">
        <f>SUM(BG16:BI18)</f>
        <v>6983</v>
      </c>
      <c r="BH15" s="236"/>
      <c r="BI15" s="236"/>
    </row>
    <row r="16" spans="3:61" ht="30" customHeight="1">
      <c r="C16" s="4"/>
      <c r="D16" s="3" t="s">
        <v>792</v>
      </c>
      <c r="E16" s="213" t="s">
        <v>489</v>
      </c>
      <c r="F16" s="213"/>
      <c r="G16" s="213"/>
      <c r="H16" s="213"/>
      <c r="I16" s="213"/>
      <c r="J16" s="213"/>
      <c r="K16" s="213"/>
      <c r="L16" s="213"/>
      <c r="M16" s="5"/>
      <c r="N16" s="232">
        <v>22179</v>
      </c>
      <c r="O16" s="232"/>
      <c r="P16" s="232"/>
      <c r="Q16" s="232">
        <v>18314</v>
      </c>
      <c r="R16" s="232"/>
      <c r="S16" s="232"/>
      <c r="T16" s="232">
        <v>3865</v>
      </c>
      <c r="U16" s="232"/>
      <c r="V16" s="232"/>
      <c r="W16" s="232">
        <v>2004</v>
      </c>
      <c r="X16" s="232"/>
      <c r="Y16" s="232"/>
      <c r="Z16" s="232">
        <v>0</v>
      </c>
      <c r="AA16" s="232"/>
      <c r="AB16" s="232"/>
      <c r="AC16" s="232">
        <v>0</v>
      </c>
      <c r="AD16" s="232"/>
      <c r="AE16" s="232"/>
      <c r="AF16" s="232">
        <v>451</v>
      </c>
      <c r="AG16" s="232"/>
      <c r="AH16" s="232"/>
      <c r="AI16" s="232">
        <v>100</v>
      </c>
      <c r="AJ16" s="232"/>
      <c r="AK16" s="232"/>
      <c r="AL16" s="232">
        <v>40</v>
      </c>
      <c r="AM16" s="232"/>
      <c r="AN16" s="232"/>
      <c r="AO16" s="232">
        <v>14523</v>
      </c>
      <c r="AP16" s="232"/>
      <c r="AQ16" s="232"/>
      <c r="AR16" s="232">
        <v>0</v>
      </c>
      <c r="AS16" s="232"/>
      <c r="AT16" s="232"/>
      <c r="AU16" s="232">
        <v>21</v>
      </c>
      <c r="AV16" s="232"/>
      <c r="AW16" s="232"/>
      <c r="AX16" s="232">
        <v>2</v>
      </c>
      <c r="AY16" s="232"/>
      <c r="AZ16" s="232"/>
      <c r="BA16" s="232">
        <v>1174</v>
      </c>
      <c r="BB16" s="232"/>
      <c r="BC16" s="232"/>
      <c r="BD16" s="232">
        <v>0</v>
      </c>
      <c r="BE16" s="232"/>
      <c r="BF16" s="232"/>
      <c r="BG16" s="232">
        <v>10</v>
      </c>
      <c r="BH16" s="232"/>
      <c r="BI16" s="232"/>
    </row>
    <row r="17" spans="3:61" ht="30" customHeight="1">
      <c r="C17" s="4"/>
      <c r="D17" s="3" t="s">
        <v>793</v>
      </c>
      <c r="E17" s="213" t="s">
        <v>490</v>
      </c>
      <c r="F17" s="213"/>
      <c r="G17" s="213"/>
      <c r="H17" s="213"/>
      <c r="I17" s="213"/>
      <c r="J17" s="213"/>
      <c r="K17" s="213"/>
      <c r="L17" s="213"/>
      <c r="M17" s="5"/>
      <c r="N17" s="232">
        <v>996100</v>
      </c>
      <c r="O17" s="232"/>
      <c r="P17" s="232"/>
      <c r="Q17" s="232">
        <v>813118</v>
      </c>
      <c r="R17" s="232"/>
      <c r="S17" s="232"/>
      <c r="T17" s="232">
        <v>182982</v>
      </c>
      <c r="U17" s="232"/>
      <c r="V17" s="232"/>
      <c r="W17" s="232">
        <v>498300</v>
      </c>
      <c r="X17" s="232"/>
      <c r="Y17" s="232"/>
      <c r="Z17" s="232">
        <v>5940</v>
      </c>
      <c r="AA17" s="232"/>
      <c r="AB17" s="232"/>
      <c r="AC17" s="232">
        <v>44972</v>
      </c>
      <c r="AD17" s="232"/>
      <c r="AE17" s="232"/>
      <c r="AF17" s="232">
        <v>54249</v>
      </c>
      <c r="AG17" s="232"/>
      <c r="AH17" s="232"/>
      <c r="AI17" s="232">
        <v>26305</v>
      </c>
      <c r="AJ17" s="232"/>
      <c r="AK17" s="232"/>
      <c r="AL17" s="232">
        <v>71987</v>
      </c>
      <c r="AM17" s="232"/>
      <c r="AN17" s="232"/>
      <c r="AO17" s="232">
        <v>24614</v>
      </c>
      <c r="AP17" s="232"/>
      <c r="AQ17" s="232"/>
      <c r="AR17" s="232">
        <v>2932</v>
      </c>
      <c r="AS17" s="232"/>
      <c r="AT17" s="232"/>
      <c r="AU17" s="232">
        <v>8113</v>
      </c>
      <c r="AV17" s="232"/>
      <c r="AW17" s="232"/>
      <c r="AX17" s="232">
        <v>14646</v>
      </c>
      <c r="AY17" s="232"/>
      <c r="AZ17" s="232"/>
      <c r="BA17" s="232">
        <v>61059</v>
      </c>
      <c r="BB17" s="232"/>
      <c r="BC17" s="232"/>
      <c r="BD17" s="232">
        <v>33850</v>
      </c>
      <c r="BE17" s="232"/>
      <c r="BF17" s="232"/>
      <c r="BG17" s="232">
        <v>4390</v>
      </c>
      <c r="BH17" s="232"/>
      <c r="BI17" s="232"/>
    </row>
    <row r="18" spans="3:61" ht="30" customHeight="1">
      <c r="C18" s="4"/>
      <c r="D18" s="3" t="s">
        <v>794</v>
      </c>
      <c r="E18" s="213" t="s">
        <v>491</v>
      </c>
      <c r="F18" s="213"/>
      <c r="G18" s="213"/>
      <c r="H18" s="213"/>
      <c r="I18" s="213"/>
      <c r="J18" s="213"/>
      <c r="K18" s="213"/>
      <c r="L18" s="213"/>
      <c r="M18" s="5"/>
      <c r="N18" s="232">
        <v>289911</v>
      </c>
      <c r="O18" s="232"/>
      <c r="P18" s="232"/>
      <c r="Q18" s="232">
        <v>179305</v>
      </c>
      <c r="R18" s="232"/>
      <c r="S18" s="232"/>
      <c r="T18" s="232">
        <v>110607</v>
      </c>
      <c r="U18" s="232"/>
      <c r="V18" s="232"/>
      <c r="W18" s="232">
        <v>87295</v>
      </c>
      <c r="X18" s="232"/>
      <c r="Y18" s="232"/>
      <c r="Z18" s="232">
        <v>19624</v>
      </c>
      <c r="AA18" s="232"/>
      <c r="AB18" s="232"/>
      <c r="AC18" s="232">
        <v>17976</v>
      </c>
      <c r="AD18" s="232"/>
      <c r="AE18" s="232"/>
      <c r="AF18" s="232">
        <v>12247</v>
      </c>
      <c r="AG18" s="232"/>
      <c r="AH18" s="232"/>
      <c r="AI18" s="232">
        <v>10093</v>
      </c>
      <c r="AJ18" s="232"/>
      <c r="AK18" s="232"/>
      <c r="AL18" s="232">
        <v>5637</v>
      </c>
      <c r="AM18" s="232"/>
      <c r="AN18" s="232"/>
      <c r="AO18" s="232">
        <v>4828</v>
      </c>
      <c r="AP18" s="232"/>
      <c r="AQ18" s="232"/>
      <c r="AR18" s="232">
        <v>3820</v>
      </c>
      <c r="AS18" s="232"/>
      <c r="AT18" s="232"/>
      <c r="AU18" s="232">
        <v>3839</v>
      </c>
      <c r="AV18" s="232"/>
      <c r="AW18" s="232"/>
      <c r="AX18" s="232">
        <v>4707</v>
      </c>
      <c r="AY18" s="232"/>
      <c r="AZ18" s="232"/>
      <c r="BA18" s="232">
        <v>9238</v>
      </c>
      <c r="BB18" s="232"/>
      <c r="BC18" s="232"/>
      <c r="BD18" s="232">
        <v>5522</v>
      </c>
      <c r="BE18" s="232"/>
      <c r="BF18" s="232"/>
      <c r="BG18" s="232">
        <v>2583</v>
      </c>
      <c r="BH18" s="232"/>
      <c r="BI18" s="232"/>
    </row>
    <row r="19" spans="3:61" ht="30" customHeight="1">
      <c r="C19" s="4"/>
      <c r="D19" s="3"/>
      <c r="E19" s="5"/>
      <c r="F19" s="5"/>
      <c r="G19" s="5"/>
      <c r="H19" s="5"/>
      <c r="I19" s="5"/>
      <c r="J19" s="5"/>
      <c r="K19" s="5"/>
      <c r="L19" s="5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</row>
    <row r="20" spans="2:61" ht="30" customHeight="1">
      <c r="B20" s="206" t="s">
        <v>492</v>
      </c>
      <c r="C20" s="206"/>
      <c r="D20" s="206"/>
      <c r="E20" s="206"/>
      <c r="F20" s="206"/>
      <c r="G20" s="206"/>
      <c r="H20" s="206"/>
      <c r="I20" s="206"/>
      <c r="J20" s="206"/>
      <c r="K20" s="206"/>
      <c r="L20" s="151"/>
      <c r="M20" s="151"/>
      <c r="N20" s="236">
        <v>3020187</v>
      </c>
      <c r="O20" s="236"/>
      <c r="P20" s="236"/>
      <c r="Q20" s="236">
        <v>2474782</v>
      </c>
      <c r="R20" s="236"/>
      <c r="S20" s="236"/>
      <c r="T20" s="236">
        <f>SUM(T21:V28)</f>
        <v>545404</v>
      </c>
      <c r="U20" s="236"/>
      <c r="V20" s="236"/>
      <c r="W20" s="236">
        <v>1356417</v>
      </c>
      <c r="X20" s="236"/>
      <c r="Y20" s="236"/>
      <c r="Z20" s="236">
        <f>SUM(Z21:AB28)</f>
        <v>346602</v>
      </c>
      <c r="AA20" s="236"/>
      <c r="AB20" s="236"/>
      <c r="AC20" s="236">
        <v>163381</v>
      </c>
      <c r="AD20" s="236"/>
      <c r="AE20" s="236"/>
      <c r="AF20" s="236">
        <f>SUM(AF21:AH28)</f>
        <v>155738</v>
      </c>
      <c r="AG20" s="236"/>
      <c r="AH20" s="236"/>
      <c r="AI20" s="236">
        <v>117984</v>
      </c>
      <c r="AJ20" s="236"/>
      <c r="AK20" s="236"/>
      <c r="AL20" s="236">
        <f>SUM(AL21:AN28)</f>
        <v>70255</v>
      </c>
      <c r="AM20" s="236"/>
      <c r="AN20" s="236"/>
      <c r="AO20" s="236">
        <f>SUM(AO21:AQ28)</f>
        <v>42835</v>
      </c>
      <c r="AP20" s="236"/>
      <c r="AQ20" s="236"/>
      <c r="AR20" s="236">
        <f>SUM(AR21:AT28)</f>
        <v>39728</v>
      </c>
      <c r="AS20" s="236"/>
      <c r="AT20" s="236"/>
      <c r="AU20" s="236">
        <f>SUM(AU21:AW28)</f>
        <v>39418</v>
      </c>
      <c r="AV20" s="236"/>
      <c r="AW20" s="236"/>
      <c r="AX20" s="236">
        <f>SUM(AX21:AZ28)</f>
        <v>42541</v>
      </c>
      <c r="AY20" s="236"/>
      <c r="AZ20" s="236"/>
      <c r="BA20" s="236">
        <f>SUM(BA21:BC28)</f>
        <v>99885</v>
      </c>
      <c r="BB20" s="236"/>
      <c r="BC20" s="236"/>
      <c r="BD20" s="236">
        <v>51915</v>
      </c>
      <c r="BE20" s="236"/>
      <c r="BF20" s="236"/>
      <c r="BG20" s="236">
        <f>SUM(BG21:BI28)</f>
        <v>12689</v>
      </c>
      <c r="BH20" s="236"/>
      <c r="BI20" s="236"/>
    </row>
    <row r="21" spans="3:61" ht="30" customHeight="1">
      <c r="C21" s="4"/>
      <c r="D21" s="3" t="s">
        <v>795</v>
      </c>
      <c r="E21" s="213" t="s">
        <v>493</v>
      </c>
      <c r="F21" s="213"/>
      <c r="G21" s="213"/>
      <c r="H21" s="213"/>
      <c r="I21" s="213"/>
      <c r="J21" s="213"/>
      <c r="K21" s="213"/>
      <c r="L21" s="213"/>
      <c r="M21" s="5"/>
      <c r="N21" s="232">
        <v>150364</v>
      </c>
      <c r="O21" s="232"/>
      <c r="P21" s="232"/>
      <c r="Q21" s="232">
        <v>129226</v>
      </c>
      <c r="R21" s="232"/>
      <c r="S21" s="232"/>
      <c r="T21" s="232">
        <v>21137</v>
      </c>
      <c r="U21" s="232"/>
      <c r="V21" s="232"/>
      <c r="W21" s="232">
        <v>97410</v>
      </c>
      <c r="X21" s="232"/>
      <c r="Y21" s="232"/>
      <c r="Z21" s="232">
        <v>10008</v>
      </c>
      <c r="AA21" s="232"/>
      <c r="AB21" s="232"/>
      <c r="AC21" s="232">
        <v>4572</v>
      </c>
      <c r="AD21" s="232"/>
      <c r="AE21" s="232"/>
      <c r="AF21" s="232">
        <v>5370</v>
      </c>
      <c r="AG21" s="232"/>
      <c r="AH21" s="232"/>
      <c r="AI21" s="232">
        <v>3287</v>
      </c>
      <c r="AJ21" s="232"/>
      <c r="AK21" s="232"/>
      <c r="AL21" s="232">
        <v>2831</v>
      </c>
      <c r="AM21" s="232"/>
      <c r="AN21" s="232"/>
      <c r="AO21" s="232">
        <v>451</v>
      </c>
      <c r="AP21" s="232"/>
      <c r="AQ21" s="232"/>
      <c r="AR21" s="232">
        <v>1501</v>
      </c>
      <c r="AS21" s="232"/>
      <c r="AT21" s="232"/>
      <c r="AU21" s="232">
        <v>378</v>
      </c>
      <c r="AV21" s="232"/>
      <c r="AW21" s="232"/>
      <c r="AX21" s="232">
        <v>439</v>
      </c>
      <c r="AY21" s="232"/>
      <c r="AZ21" s="232"/>
      <c r="BA21" s="232">
        <v>2979</v>
      </c>
      <c r="BB21" s="232"/>
      <c r="BC21" s="232"/>
      <c r="BD21" s="232">
        <v>539</v>
      </c>
      <c r="BE21" s="232"/>
      <c r="BF21" s="232"/>
      <c r="BG21" s="232">
        <v>192</v>
      </c>
      <c r="BH21" s="232"/>
      <c r="BI21" s="232"/>
    </row>
    <row r="22" spans="3:61" ht="30" customHeight="1">
      <c r="C22" s="4"/>
      <c r="D22" s="3" t="s">
        <v>796</v>
      </c>
      <c r="E22" s="213" t="s">
        <v>779</v>
      </c>
      <c r="F22" s="213"/>
      <c r="G22" s="213"/>
      <c r="H22" s="213"/>
      <c r="I22" s="213"/>
      <c r="J22" s="213"/>
      <c r="K22" s="213"/>
      <c r="L22" s="213"/>
      <c r="M22" s="5"/>
      <c r="N22" s="232">
        <v>452582</v>
      </c>
      <c r="O22" s="232"/>
      <c r="P22" s="232"/>
      <c r="Q22" s="232">
        <v>399615</v>
      </c>
      <c r="R22" s="232"/>
      <c r="S22" s="232"/>
      <c r="T22" s="232">
        <v>52967</v>
      </c>
      <c r="U22" s="232"/>
      <c r="V22" s="232"/>
      <c r="W22" s="232">
        <v>249548</v>
      </c>
      <c r="X22" s="232"/>
      <c r="Y22" s="232"/>
      <c r="Z22" s="232">
        <v>39504</v>
      </c>
      <c r="AA22" s="232"/>
      <c r="AB22" s="232"/>
      <c r="AC22" s="232">
        <v>26710</v>
      </c>
      <c r="AD22" s="232"/>
      <c r="AE22" s="232"/>
      <c r="AF22" s="232">
        <v>21190</v>
      </c>
      <c r="AG22" s="232"/>
      <c r="AH22" s="232"/>
      <c r="AI22" s="232">
        <v>17635</v>
      </c>
      <c r="AJ22" s="232"/>
      <c r="AK22" s="232"/>
      <c r="AL22" s="232">
        <v>9015</v>
      </c>
      <c r="AM22" s="232"/>
      <c r="AN22" s="232"/>
      <c r="AO22" s="232">
        <v>4049</v>
      </c>
      <c r="AP22" s="232"/>
      <c r="AQ22" s="232"/>
      <c r="AR22" s="232">
        <v>5619</v>
      </c>
      <c r="AS22" s="232"/>
      <c r="AT22" s="232"/>
      <c r="AU22" s="232">
        <v>5294</v>
      </c>
      <c r="AV22" s="232"/>
      <c r="AW22" s="232"/>
      <c r="AX22" s="232">
        <v>5153</v>
      </c>
      <c r="AY22" s="232"/>
      <c r="AZ22" s="232"/>
      <c r="BA22" s="232">
        <v>15899</v>
      </c>
      <c r="BB22" s="232"/>
      <c r="BC22" s="232"/>
      <c r="BD22" s="232">
        <v>5507</v>
      </c>
      <c r="BE22" s="232"/>
      <c r="BF22" s="232"/>
      <c r="BG22" s="232">
        <v>1279</v>
      </c>
      <c r="BH22" s="232"/>
      <c r="BI22" s="232"/>
    </row>
    <row r="23" spans="3:61" ht="30" customHeight="1">
      <c r="C23" s="4"/>
      <c r="D23" s="3" t="s">
        <v>797</v>
      </c>
      <c r="E23" s="213" t="s">
        <v>494</v>
      </c>
      <c r="F23" s="213"/>
      <c r="G23" s="213"/>
      <c r="H23" s="213"/>
      <c r="I23" s="213"/>
      <c r="J23" s="213"/>
      <c r="K23" s="213"/>
      <c r="L23" s="213"/>
      <c r="M23" s="5"/>
      <c r="N23" s="232">
        <v>233054</v>
      </c>
      <c r="O23" s="232"/>
      <c r="P23" s="232"/>
      <c r="Q23" s="232">
        <v>202635</v>
      </c>
      <c r="R23" s="232"/>
      <c r="S23" s="232"/>
      <c r="T23" s="232">
        <v>30419</v>
      </c>
      <c r="U23" s="232"/>
      <c r="V23" s="232"/>
      <c r="W23" s="232">
        <v>128463</v>
      </c>
      <c r="X23" s="232"/>
      <c r="Y23" s="232"/>
      <c r="Z23" s="232">
        <v>19483</v>
      </c>
      <c r="AA23" s="232"/>
      <c r="AB23" s="232"/>
      <c r="AC23" s="232">
        <v>13670</v>
      </c>
      <c r="AD23" s="232"/>
      <c r="AE23" s="232"/>
      <c r="AF23" s="232">
        <v>10237</v>
      </c>
      <c r="AG23" s="232"/>
      <c r="AH23" s="232"/>
      <c r="AI23" s="232">
        <v>8832</v>
      </c>
      <c r="AJ23" s="232"/>
      <c r="AK23" s="232"/>
      <c r="AL23" s="232">
        <v>4685</v>
      </c>
      <c r="AM23" s="232"/>
      <c r="AN23" s="232"/>
      <c r="AO23" s="232">
        <v>2621</v>
      </c>
      <c r="AP23" s="232"/>
      <c r="AQ23" s="232"/>
      <c r="AR23" s="232">
        <v>2536</v>
      </c>
      <c r="AS23" s="232"/>
      <c r="AT23" s="232"/>
      <c r="AU23" s="232">
        <v>2993</v>
      </c>
      <c r="AV23" s="232"/>
      <c r="AW23" s="232"/>
      <c r="AX23" s="232">
        <v>2948</v>
      </c>
      <c r="AY23" s="232"/>
      <c r="AZ23" s="232"/>
      <c r="BA23" s="232">
        <v>6166</v>
      </c>
      <c r="BB23" s="232"/>
      <c r="BC23" s="232"/>
      <c r="BD23" s="232">
        <v>2729</v>
      </c>
      <c r="BE23" s="232"/>
      <c r="BF23" s="232"/>
      <c r="BG23" s="232">
        <v>756</v>
      </c>
      <c r="BH23" s="232"/>
      <c r="BI23" s="232"/>
    </row>
    <row r="24" spans="3:61" ht="30" customHeight="1">
      <c r="C24" s="4" t="s">
        <v>798</v>
      </c>
      <c r="D24" s="3" t="s">
        <v>799</v>
      </c>
      <c r="E24" s="213" t="s">
        <v>495</v>
      </c>
      <c r="F24" s="213"/>
      <c r="G24" s="213"/>
      <c r="H24" s="213"/>
      <c r="I24" s="213"/>
      <c r="J24" s="213"/>
      <c r="K24" s="213"/>
      <c r="L24" s="213"/>
      <c r="M24" s="5"/>
      <c r="N24" s="232">
        <v>446283</v>
      </c>
      <c r="O24" s="232"/>
      <c r="P24" s="232"/>
      <c r="Q24" s="232">
        <v>357996</v>
      </c>
      <c r="R24" s="232"/>
      <c r="S24" s="232"/>
      <c r="T24" s="232">
        <v>88287</v>
      </c>
      <c r="U24" s="232"/>
      <c r="V24" s="232"/>
      <c r="W24" s="232">
        <v>185992</v>
      </c>
      <c r="X24" s="232"/>
      <c r="Y24" s="232"/>
      <c r="Z24" s="232">
        <v>51734</v>
      </c>
      <c r="AA24" s="232"/>
      <c r="AB24" s="232"/>
      <c r="AC24" s="232">
        <v>24442</v>
      </c>
      <c r="AD24" s="232"/>
      <c r="AE24" s="232"/>
      <c r="AF24" s="232">
        <v>24960</v>
      </c>
      <c r="AG24" s="232"/>
      <c r="AH24" s="232"/>
      <c r="AI24" s="232">
        <v>18550</v>
      </c>
      <c r="AJ24" s="232"/>
      <c r="AK24" s="232"/>
      <c r="AL24" s="232">
        <v>10747</v>
      </c>
      <c r="AM24" s="232"/>
      <c r="AN24" s="232"/>
      <c r="AO24" s="232">
        <v>5290</v>
      </c>
      <c r="AP24" s="232"/>
      <c r="AQ24" s="232"/>
      <c r="AR24" s="232">
        <v>4716</v>
      </c>
      <c r="AS24" s="232"/>
      <c r="AT24" s="232"/>
      <c r="AU24" s="232">
        <v>6566</v>
      </c>
      <c r="AV24" s="232"/>
      <c r="AW24" s="232"/>
      <c r="AX24" s="232">
        <v>9313</v>
      </c>
      <c r="AY24" s="232"/>
      <c r="AZ24" s="232"/>
      <c r="BA24" s="232">
        <v>15685</v>
      </c>
      <c r="BB24" s="232"/>
      <c r="BC24" s="232"/>
      <c r="BD24" s="232">
        <v>13800</v>
      </c>
      <c r="BE24" s="232"/>
      <c r="BF24" s="232"/>
      <c r="BG24" s="232">
        <v>2488</v>
      </c>
      <c r="BH24" s="232"/>
      <c r="BI24" s="232"/>
    </row>
    <row r="25" spans="3:61" ht="30" customHeight="1">
      <c r="C25" s="4" t="s">
        <v>800</v>
      </c>
      <c r="D25" s="3" t="s">
        <v>801</v>
      </c>
      <c r="E25" s="213" t="s">
        <v>496</v>
      </c>
      <c r="F25" s="213"/>
      <c r="G25" s="213"/>
      <c r="H25" s="213"/>
      <c r="I25" s="213"/>
      <c r="J25" s="213"/>
      <c r="K25" s="213"/>
      <c r="L25" s="213"/>
      <c r="M25" s="5"/>
      <c r="N25" s="232">
        <v>247559</v>
      </c>
      <c r="O25" s="232"/>
      <c r="P25" s="232"/>
      <c r="Q25" s="232">
        <v>196620</v>
      </c>
      <c r="R25" s="232"/>
      <c r="S25" s="232"/>
      <c r="T25" s="232">
        <v>50939</v>
      </c>
      <c r="U25" s="232"/>
      <c r="V25" s="232"/>
      <c r="W25" s="232">
        <v>98102</v>
      </c>
      <c r="X25" s="232"/>
      <c r="Y25" s="232"/>
      <c r="Z25" s="232">
        <v>23168</v>
      </c>
      <c r="AA25" s="232"/>
      <c r="AB25" s="232"/>
      <c r="AC25" s="232">
        <v>16485</v>
      </c>
      <c r="AD25" s="232"/>
      <c r="AE25" s="232"/>
      <c r="AF25" s="232">
        <v>12593</v>
      </c>
      <c r="AG25" s="232"/>
      <c r="AH25" s="232"/>
      <c r="AI25" s="232">
        <v>9849</v>
      </c>
      <c r="AJ25" s="232"/>
      <c r="AK25" s="232"/>
      <c r="AL25" s="232">
        <v>7831</v>
      </c>
      <c r="AM25" s="232"/>
      <c r="AN25" s="232"/>
      <c r="AO25" s="232">
        <v>11142</v>
      </c>
      <c r="AP25" s="232"/>
      <c r="AQ25" s="232"/>
      <c r="AR25" s="232">
        <v>2573</v>
      </c>
      <c r="AS25" s="232"/>
      <c r="AT25" s="232"/>
      <c r="AU25" s="232">
        <v>3551</v>
      </c>
      <c r="AV25" s="232"/>
      <c r="AW25" s="232"/>
      <c r="AX25" s="232">
        <v>4817</v>
      </c>
      <c r="AY25" s="232"/>
      <c r="AZ25" s="232"/>
      <c r="BA25" s="232">
        <v>6509</v>
      </c>
      <c r="BB25" s="232"/>
      <c r="BC25" s="232"/>
      <c r="BD25" s="232">
        <v>3732</v>
      </c>
      <c r="BE25" s="232"/>
      <c r="BF25" s="232"/>
      <c r="BG25" s="232">
        <v>1233</v>
      </c>
      <c r="BH25" s="232"/>
      <c r="BI25" s="232"/>
    </row>
    <row r="26" spans="3:61" ht="30" customHeight="1">
      <c r="C26" s="4" t="s">
        <v>386</v>
      </c>
      <c r="D26" s="3" t="s">
        <v>802</v>
      </c>
      <c r="E26" s="213" t="s">
        <v>497</v>
      </c>
      <c r="F26" s="213"/>
      <c r="G26" s="213"/>
      <c r="H26" s="213"/>
      <c r="I26" s="213"/>
      <c r="J26" s="213"/>
      <c r="K26" s="213"/>
      <c r="L26" s="213"/>
      <c r="M26" s="5"/>
      <c r="N26" s="232">
        <v>871464</v>
      </c>
      <c r="O26" s="232"/>
      <c r="P26" s="232"/>
      <c r="Q26" s="232">
        <v>742830</v>
      </c>
      <c r="R26" s="232"/>
      <c r="S26" s="232"/>
      <c r="T26" s="232">
        <v>128634</v>
      </c>
      <c r="U26" s="232"/>
      <c r="V26" s="232"/>
      <c r="W26" s="232">
        <v>384832</v>
      </c>
      <c r="X26" s="232"/>
      <c r="Y26" s="232"/>
      <c r="Z26" s="232">
        <v>137026</v>
      </c>
      <c r="AA26" s="232"/>
      <c r="AB26" s="232"/>
      <c r="AC26" s="232">
        <v>48122</v>
      </c>
      <c r="AD26" s="232"/>
      <c r="AE26" s="232"/>
      <c r="AF26" s="232">
        <v>48567</v>
      </c>
      <c r="AG26" s="232"/>
      <c r="AH26" s="232"/>
      <c r="AI26" s="232">
        <v>35391</v>
      </c>
      <c r="AJ26" s="232"/>
      <c r="AK26" s="232"/>
      <c r="AL26" s="232">
        <v>19607</v>
      </c>
      <c r="AM26" s="232"/>
      <c r="AN26" s="232"/>
      <c r="AO26" s="232">
        <v>10374</v>
      </c>
      <c r="AP26" s="232"/>
      <c r="AQ26" s="232"/>
      <c r="AR26" s="232">
        <v>10696</v>
      </c>
      <c r="AS26" s="232"/>
      <c r="AT26" s="232"/>
      <c r="AU26" s="232">
        <v>9769</v>
      </c>
      <c r="AV26" s="232"/>
      <c r="AW26" s="232"/>
      <c r="AX26" s="232">
        <v>11278</v>
      </c>
      <c r="AY26" s="232"/>
      <c r="AZ26" s="232"/>
      <c r="BA26" s="232">
        <v>27168</v>
      </c>
      <c r="BB26" s="232"/>
      <c r="BC26" s="232"/>
      <c r="BD26" s="232">
        <v>14466</v>
      </c>
      <c r="BE26" s="232"/>
      <c r="BF26" s="232"/>
      <c r="BG26" s="232">
        <v>2336</v>
      </c>
      <c r="BH26" s="232"/>
      <c r="BI26" s="232"/>
    </row>
    <row r="27" spans="3:61" ht="30" customHeight="1">
      <c r="C27" s="4" t="s">
        <v>803</v>
      </c>
      <c r="D27" s="3" t="s">
        <v>804</v>
      </c>
      <c r="E27" s="213" t="s">
        <v>498</v>
      </c>
      <c r="F27" s="213"/>
      <c r="G27" s="213"/>
      <c r="H27" s="213"/>
      <c r="I27" s="213"/>
      <c r="J27" s="213"/>
      <c r="K27" s="213"/>
      <c r="L27" s="213"/>
      <c r="M27" s="5"/>
      <c r="N27" s="232">
        <v>513593</v>
      </c>
      <c r="O27" s="232"/>
      <c r="P27" s="232"/>
      <c r="Q27" s="232">
        <v>364220</v>
      </c>
      <c r="R27" s="232"/>
      <c r="S27" s="232"/>
      <c r="T27" s="232">
        <v>149373</v>
      </c>
      <c r="U27" s="232"/>
      <c r="V27" s="232"/>
      <c r="W27" s="232">
        <v>174557</v>
      </c>
      <c r="X27" s="232"/>
      <c r="Y27" s="232"/>
      <c r="Z27" s="232">
        <v>49405</v>
      </c>
      <c r="AA27" s="232"/>
      <c r="AB27" s="232"/>
      <c r="AC27" s="232">
        <v>24509</v>
      </c>
      <c r="AD27" s="232"/>
      <c r="AE27" s="232"/>
      <c r="AF27" s="232">
        <v>26513</v>
      </c>
      <c r="AG27" s="232"/>
      <c r="AH27" s="232"/>
      <c r="AI27" s="232">
        <v>21453</v>
      </c>
      <c r="AJ27" s="232"/>
      <c r="AK27" s="232"/>
      <c r="AL27" s="232">
        <v>13063</v>
      </c>
      <c r="AM27" s="232"/>
      <c r="AN27" s="232"/>
      <c r="AO27" s="232">
        <v>7538</v>
      </c>
      <c r="AP27" s="232"/>
      <c r="AQ27" s="232"/>
      <c r="AR27" s="232">
        <v>10555</v>
      </c>
      <c r="AS27" s="232"/>
      <c r="AT27" s="232"/>
      <c r="AU27" s="232">
        <v>9510</v>
      </c>
      <c r="AV27" s="232"/>
      <c r="AW27" s="232"/>
      <c r="AX27" s="232">
        <v>6783</v>
      </c>
      <c r="AY27" s="232"/>
      <c r="AZ27" s="232"/>
      <c r="BA27" s="232">
        <v>20334</v>
      </c>
      <c r="BB27" s="232"/>
      <c r="BC27" s="232"/>
      <c r="BD27" s="232">
        <v>9010</v>
      </c>
      <c r="BE27" s="232"/>
      <c r="BF27" s="232"/>
      <c r="BG27" s="232">
        <v>4021</v>
      </c>
      <c r="BH27" s="232"/>
      <c r="BI27" s="232"/>
    </row>
    <row r="28" spans="3:61" ht="30" customHeight="1">
      <c r="C28" s="4" t="s">
        <v>805</v>
      </c>
      <c r="D28" s="3" t="s">
        <v>806</v>
      </c>
      <c r="E28" s="213" t="s">
        <v>499</v>
      </c>
      <c r="F28" s="213"/>
      <c r="G28" s="213"/>
      <c r="H28" s="213"/>
      <c r="I28" s="213"/>
      <c r="J28" s="213"/>
      <c r="K28" s="213"/>
      <c r="L28" s="213"/>
      <c r="M28" s="5"/>
      <c r="N28" s="232">
        <v>105286</v>
      </c>
      <c r="O28" s="232"/>
      <c r="P28" s="232"/>
      <c r="Q28" s="232">
        <v>81639</v>
      </c>
      <c r="R28" s="232"/>
      <c r="S28" s="232"/>
      <c r="T28" s="232">
        <v>23648</v>
      </c>
      <c r="U28" s="232"/>
      <c r="V28" s="232"/>
      <c r="W28" s="232">
        <v>37512</v>
      </c>
      <c r="X28" s="232"/>
      <c r="Y28" s="232"/>
      <c r="Z28" s="232">
        <v>16274</v>
      </c>
      <c r="AA28" s="232"/>
      <c r="AB28" s="232"/>
      <c r="AC28" s="232">
        <v>4869</v>
      </c>
      <c r="AD28" s="232"/>
      <c r="AE28" s="232"/>
      <c r="AF28" s="232">
        <v>6308</v>
      </c>
      <c r="AG28" s="232"/>
      <c r="AH28" s="232"/>
      <c r="AI28" s="232">
        <v>2985</v>
      </c>
      <c r="AJ28" s="232"/>
      <c r="AK28" s="232"/>
      <c r="AL28" s="232">
        <v>2476</v>
      </c>
      <c r="AM28" s="232"/>
      <c r="AN28" s="232"/>
      <c r="AO28" s="232">
        <v>1370</v>
      </c>
      <c r="AP28" s="232"/>
      <c r="AQ28" s="232"/>
      <c r="AR28" s="232">
        <v>1532</v>
      </c>
      <c r="AS28" s="232"/>
      <c r="AT28" s="232"/>
      <c r="AU28" s="232">
        <v>1357</v>
      </c>
      <c r="AV28" s="232"/>
      <c r="AW28" s="232"/>
      <c r="AX28" s="232">
        <v>1810</v>
      </c>
      <c r="AY28" s="232"/>
      <c r="AZ28" s="232"/>
      <c r="BA28" s="232">
        <v>5145</v>
      </c>
      <c r="BB28" s="232"/>
      <c r="BC28" s="232"/>
      <c r="BD28" s="232">
        <v>2131</v>
      </c>
      <c r="BE28" s="232"/>
      <c r="BF28" s="232"/>
      <c r="BG28" s="232">
        <v>384</v>
      </c>
      <c r="BH28" s="232"/>
      <c r="BI28" s="232"/>
    </row>
    <row r="29" spans="3:61" ht="30" customHeight="1">
      <c r="C29" s="4"/>
      <c r="D29" s="3"/>
      <c r="F29" s="5"/>
      <c r="G29" s="5"/>
      <c r="H29" s="5"/>
      <c r="I29" s="5"/>
      <c r="J29" s="5"/>
      <c r="K29" s="5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</row>
    <row r="30" spans="1:61" s="89" customFormat="1" ht="30" customHeight="1">
      <c r="A30" s="1"/>
      <c r="B30" s="1"/>
      <c r="C30" s="4"/>
      <c r="D30" s="3"/>
      <c r="E30" s="208" t="s">
        <v>500</v>
      </c>
      <c r="F30" s="208"/>
      <c r="G30" s="213" t="s">
        <v>501</v>
      </c>
      <c r="H30" s="213"/>
      <c r="I30" s="213"/>
      <c r="J30" s="213"/>
      <c r="K30" s="213"/>
      <c r="L30" s="213"/>
      <c r="M30" s="138"/>
      <c r="N30" s="239">
        <v>159605</v>
      </c>
      <c r="O30" s="239"/>
      <c r="P30" s="239"/>
      <c r="Q30" s="239">
        <v>138516</v>
      </c>
      <c r="R30" s="239"/>
      <c r="S30" s="239"/>
      <c r="T30" s="239">
        <v>21089</v>
      </c>
      <c r="U30" s="239"/>
      <c r="V30" s="239"/>
      <c r="W30" s="239">
        <v>91611</v>
      </c>
      <c r="X30" s="239"/>
      <c r="Y30" s="239"/>
      <c r="Z30" s="239">
        <v>13007</v>
      </c>
      <c r="AA30" s="239"/>
      <c r="AB30" s="239"/>
      <c r="AC30" s="239">
        <v>7228</v>
      </c>
      <c r="AD30" s="239"/>
      <c r="AE30" s="239"/>
      <c r="AF30" s="239">
        <v>6669</v>
      </c>
      <c r="AG30" s="239"/>
      <c r="AH30" s="239"/>
      <c r="AI30" s="239">
        <v>5165</v>
      </c>
      <c r="AJ30" s="239"/>
      <c r="AK30" s="239"/>
      <c r="AL30" s="239">
        <v>3157</v>
      </c>
      <c r="AM30" s="239"/>
      <c r="AN30" s="239"/>
      <c r="AO30" s="239">
        <v>1779</v>
      </c>
      <c r="AP30" s="239"/>
      <c r="AQ30" s="239"/>
      <c r="AR30" s="239">
        <v>1787</v>
      </c>
      <c r="AS30" s="239"/>
      <c r="AT30" s="239"/>
      <c r="AU30" s="239">
        <v>1964</v>
      </c>
      <c r="AV30" s="239"/>
      <c r="AW30" s="239"/>
      <c r="AX30" s="239">
        <v>1791</v>
      </c>
      <c r="AY30" s="239"/>
      <c r="AZ30" s="239"/>
      <c r="BA30" s="239">
        <v>4356</v>
      </c>
      <c r="BB30" s="239"/>
      <c r="BC30" s="239"/>
      <c r="BD30" s="239">
        <v>2111</v>
      </c>
      <c r="BE30" s="239"/>
      <c r="BF30" s="239"/>
      <c r="BG30" s="239">
        <v>551</v>
      </c>
      <c r="BH30" s="239"/>
      <c r="BI30" s="239"/>
    </row>
    <row r="31" spans="1:61" s="89" customFormat="1" ht="30" customHeight="1" thickBot="1">
      <c r="A31" s="152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</row>
    <row r="32" spans="1:61" ht="24.75" customHeight="1">
      <c r="A32" s="89"/>
      <c r="B32" s="153"/>
      <c r="C32" s="237" t="s">
        <v>771</v>
      </c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153"/>
      <c r="R32" s="153"/>
      <c r="S32" s="153"/>
      <c r="T32" s="153"/>
      <c r="U32" s="153"/>
      <c r="V32" s="153"/>
      <c r="W32" s="153"/>
      <c r="X32" s="153"/>
      <c r="Y32" s="153"/>
      <c r="Z32" s="207"/>
      <c r="AA32" s="207"/>
      <c r="AB32" s="207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223" t="s">
        <v>236</v>
      </c>
      <c r="BC32" s="214"/>
      <c r="BD32" s="214"/>
      <c r="BE32" s="214"/>
      <c r="BF32" s="214"/>
      <c r="BG32" s="214"/>
      <c r="BH32" s="214"/>
      <c r="BI32" s="214"/>
    </row>
    <row r="33" spans="54:61" s="89" customFormat="1" ht="24.75" customHeight="1">
      <c r="BB33" s="221" t="s">
        <v>502</v>
      </c>
      <c r="BC33" s="222"/>
      <c r="BD33" s="222"/>
      <c r="BE33" s="222"/>
      <c r="BF33" s="222"/>
      <c r="BG33" s="222"/>
      <c r="BH33" s="222"/>
      <c r="BI33" s="222"/>
    </row>
  </sheetData>
  <mergeCells count="433">
    <mergeCell ref="E25:L25"/>
    <mergeCell ref="E26:L26"/>
    <mergeCell ref="E27:L27"/>
    <mergeCell ref="G30:L30"/>
    <mergeCell ref="E30:F30"/>
    <mergeCell ref="E28:L28"/>
    <mergeCell ref="E11:L11"/>
    <mergeCell ref="E12:L12"/>
    <mergeCell ref="E13:L13"/>
    <mergeCell ref="E16:L16"/>
    <mergeCell ref="E17:L17"/>
    <mergeCell ref="E18:L18"/>
    <mergeCell ref="B15:K15"/>
    <mergeCell ref="B20:K20"/>
    <mergeCell ref="E21:L21"/>
    <mergeCell ref="A7:E7"/>
    <mergeCell ref="B10:K10"/>
    <mergeCell ref="Z32:AB32"/>
    <mergeCell ref="N14:P14"/>
    <mergeCell ref="N16:P16"/>
    <mergeCell ref="N21:P21"/>
    <mergeCell ref="E22:L22"/>
    <mergeCell ref="E23:L23"/>
    <mergeCell ref="E24:L24"/>
    <mergeCell ref="A3:F3"/>
    <mergeCell ref="A4:M5"/>
    <mergeCell ref="A1:H1"/>
    <mergeCell ref="N12:P12"/>
    <mergeCell ref="N10:P10"/>
    <mergeCell ref="B2:AE2"/>
    <mergeCell ref="AC11:AE11"/>
    <mergeCell ref="N11:P11"/>
    <mergeCell ref="Q11:S11"/>
    <mergeCell ref="W4:Y5"/>
    <mergeCell ref="Q20:S20"/>
    <mergeCell ref="N13:P13"/>
    <mergeCell ref="Q13:S13"/>
    <mergeCell ref="Q12:S12"/>
    <mergeCell ref="N18:P18"/>
    <mergeCell ref="N19:P19"/>
    <mergeCell ref="N15:P15"/>
    <mergeCell ref="Q10:S10"/>
    <mergeCell ref="N17:P17"/>
    <mergeCell ref="BB33:BI33"/>
    <mergeCell ref="Q14:S14"/>
    <mergeCell ref="Q19:S19"/>
    <mergeCell ref="Q16:S16"/>
    <mergeCell ref="Q17:S17"/>
    <mergeCell ref="Q18:S18"/>
    <mergeCell ref="BB32:BI32"/>
    <mergeCell ref="Q29:S29"/>
    <mergeCell ref="W29:Y29"/>
    <mergeCell ref="N30:P30"/>
    <mergeCell ref="Q30:S30"/>
    <mergeCell ref="N29:P29"/>
    <mergeCell ref="W28:Y28"/>
    <mergeCell ref="T28:V28"/>
    <mergeCell ref="AC30:AE30"/>
    <mergeCell ref="T29:V29"/>
    <mergeCell ref="Z28:AB28"/>
    <mergeCell ref="AC28:AE28"/>
    <mergeCell ref="Z29:AB29"/>
    <mergeCell ref="T30:V30"/>
    <mergeCell ref="W30:Y30"/>
    <mergeCell ref="AC29:AE29"/>
    <mergeCell ref="N28:P28"/>
    <mergeCell ref="Q28:S28"/>
    <mergeCell ref="N20:P20"/>
    <mergeCell ref="N24:P24"/>
    <mergeCell ref="N25:P25"/>
    <mergeCell ref="Q25:S25"/>
    <mergeCell ref="N26:P26"/>
    <mergeCell ref="Q22:S22"/>
    <mergeCell ref="Q21:S21"/>
    <mergeCell ref="Q26:S26"/>
    <mergeCell ref="Q9:S9"/>
    <mergeCell ref="T9:V9"/>
    <mergeCell ref="T8:V8"/>
    <mergeCell ref="Q8:S8"/>
    <mergeCell ref="N4:P5"/>
    <mergeCell ref="AL4:AN5"/>
    <mergeCell ref="AO4:AQ5"/>
    <mergeCell ref="AR4:AT5"/>
    <mergeCell ref="Z4:AB5"/>
    <mergeCell ref="AC4:AE5"/>
    <mergeCell ref="T13:V13"/>
    <mergeCell ref="W13:Y13"/>
    <mergeCell ref="W12:Y12"/>
    <mergeCell ref="T12:V12"/>
    <mergeCell ref="T11:V11"/>
    <mergeCell ref="Z11:AB11"/>
    <mergeCell ref="Z8:AB8"/>
    <mergeCell ref="AC8:AE8"/>
    <mergeCell ref="W8:Y8"/>
    <mergeCell ref="AF2:BI2"/>
    <mergeCell ref="Q7:S7"/>
    <mergeCell ref="T7:V7"/>
    <mergeCell ref="W7:Y7"/>
    <mergeCell ref="Z7:AB7"/>
    <mergeCell ref="AF4:AH5"/>
    <mergeCell ref="AI4:AK5"/>
    <mergeCell ref="Q4:S5"/>
    <mergeCell ref="T4:V5"/>
    <mergeCell ref="AC7:AE7"/>
    <mergeCell ref="Z14:AB14"/>
    <mergeCell ref="T14:V14"/>
    <mergeCell ref="T10:V10"/>
    <mergeCell ref="AC14:AE14"/>
    <mergeCell ref="AC12:AE12"/>
    <mergeCell ref="Z13:AB13"/>
    <mergeCell ref="AC13:AE13"/>
    <mergeCell ref="W11:Y11"/>
    <mergeCell ref="W10:Y10"/>
    <mergeCell ref="Z12:AB12"/>
    <mergeCell ref="W16:Y16"/>
    <mergeCell ref="W14:Y14"/>
    <mergeCell ref="T16:V16"/>
    <mergeCell ref="T17:V17"/>
    <mergeCell ref="W17:Y17"/>
    <mergeCell ref="W15:Y15"/>
    <mergeCell ref="Z15:AB15"/>
    <mergeCell ref="AC15:AE15"/>
    <mergeCell ref="Q15:S15"/>
    <mergeCell ref="T15:V15"/>
    <mergeCell ref="AC21:AE21"/>
    <mergeCell ref="N22:P22"/>
    <mergeCell ref="AC16:AE16"/>
    <mergeCell ref="AC17:AE17"/>
    <mergeCell ref="AC18:AE18"/>
    <mergeCell ref="T18:V18"/>
    <mergeCell ref="Z17:AB17"/>
    <mergeCell ref="W18:Y18"/>
    <mergeCell ref="Z18:AB18"/>
    <mergeCell ref="Z16:AB16"/>
    <mergeCell ref="T21:V21"/>
    <mergeCell ref="W21:Y21"/>
    <mergeCell ref="Z21:AB21"/>
    <mergeCell ref="T22:V22"/>
    <mergeCell ref="W22:Y22"/>
    <mergeCell ref="Z22:AB22"/>
    <mergeCell ref="AC22:AE22"/>
    <mergeCell ref="AC24:AE24"/>
    <mergeCell ref="N23:P23"/>
    <mergeCell ref="T23:V23"/>
    <mergeCell ref="W23:Y23"/>
    <mergeCell ref="Z23:AB23"/>
    <mergeCell ref="Q23:S23"/>
    <mergeCell ref="Z24:AB24"/>
    <mergeCell ref="T25:V25"/>
    <mergeCell ref="Q24:S24"/>
    <mergeCell ref="W24:Y24"/>
    <mergeCell ref="T24:V24"/>
    <mergeCell ref="W25:Y25"/>
    <mergeCell ref="Z26:AB26"/>
    <mergeCell ref="AC26:AE26"/>
    <mergeCell ref="N27:P27"/>
    <mergeCell ref="Z27:AB27"/>
    <mergeCell ref="AC27:AE27"/>
    <mergeCell ref="Q27:S27"/>
    <mergeCell ref="T27:V27"/>
    <mergeCell ref="W27:Y27"/>
    <mergeCell ref="T26:V26"/>
    <mergeCell ref="W26:Y26"/>
    <mergeCell ref="AC20:AE20"/>
    <mergeCell ref="T19:V19"/>
    <mergeCell ref="AC19:AE19"/>
    <mergeCell ref="W20:Y20"/>
    <mergeCell ref="T20:V20"/>
    <mergeCell ref="W19:Y19"/>
    <mergeCell ref="Z19:AB19"/>
    <mergeCell ref="Z20:AB20"/>
    <mergeCell ref="Z25:AB25"/>
    <mergeCell ref="AC25:AE25"/>
    <mergeCell ref="AC23:AE23"/>
    <mergeCell ref="AU4:AW5"/>
    <mergeCell ref="AF7:AH7"/>
    <mergeCell ref="AI7:AK7"/>
    <mergeCell ref="AL7:AN7"/>
    <mergeCell ref="AO7:AQ7"/>
    <mergeCell ref="AR7:AT7"/>
    <mergeCell ref="AU7:AW7"/>
    <mergeCell ref="AX4:AZ5"/>
    <mergeCell ref="BD5:BF5"/>
    <mergeCell ref="BG5:BI5"/>
    <mergeCell ref="BA4:BC5"/>
    <mergeCell ref="BD4:BI4"/>
    <mergeCell ref="AX7:AZ7"/>
    <mergeCell ref="BA7:BC7"/>
    <mergeCell ref="BD7:BF7"/>
    <mergeCell ref="BG7:BI7"/>
    <mergeCell ref="AF8:AH8"/>
    <mergeCell ref="AI8:AK8"/>
    <mergeCell ref="AL8:AN8"/>
    <mergeCell ref="AO8:AQ8"/>
    <mergeCell ref="AR8:AT8"/>
    <mergeCell ref="AU8:AW8"/>
    <mergeCell ref="AX8:AZ8"/>
    <mergeCell ref="BA8:BC8"/>
    <mergeCell ref="BD8:BF8"/>
    <mergeCell ref="BG8:BI8"/>
    <mergeCell ref="AF11:AH11"/>
    <mergeCell ref="AI11:AK11"/>
    <mergeCell ref="AL11:AN11"/>
    <mergeCell ref="AO11:AQ11"/>
    <mergeCell ref="AR11:AT11"/>
    <mergeCell ref="AU11:AW11"/>
    <mergeCell ref="AX11:AZ11"/>
    <mergeCell ref="BA11:BC11"/>
    <mergeCell ref="BD11:BF11"/>
    <mergeCell ref="BG11:BI11"/>
    <mergeCell ref="AF12:AH12"/>
    <mergeCell ref="AI12:AK12"/>
    <mergeCell ref="AL12:AN12"/>
    <mergeCell ref="AO12:AQ12"/>
    <mergeCell ref="AR12:AT12"/>
    <mergeCell ref="AU12:AW12"/>
    <mergeCell ref="AX12:AZ12"/>
    <mergeCell ref="BA12:BC12"/>
    <mergeCell ref="BD12:BF12"/>
    <mergeCell ref="BG12:BI12"/>
    <mergeCell ref="AF13:AH13"/>
    <mergeCell ref="AI13:AK13"/>
    <mergeCell ref="AL13:AN13"/>
    <mergeCell ref="AO13:AQ13"/>
    <mergeCell ref="AR13:AT13"/>
    <mergeCell ref="AU13:AW13"/>
    <mergeCell ref="AX13:AZ13"/>
    <mergeCell ref="BD13:BF13"/>
    <mergeCell ref="AF10:AH10"/>
    <mergeCell ref="AI10:AK10"/>
    <mergeCell ref="AL10:AN10"/>
    <mergeCell ref="AO10:AQ10"/>
    <mergeCell ref="AU10:AW10"/>
    <mergeCell ref="AX10:AZ10"/>
    <mergeCell ref="BA14:BC14"/>
    <mergeCell ref="AR14:AT14"/>
    <mergeCell ref="AU14:AW14"/>
    <mergeCell ref="AX14:AZ14"/>
    <mergeCell ref="BA13:BC13"/>
    <mergeCell ref="AF14:AH14"/>
    <mergeCell ref="AI14:AK14"/>
    <mergeCell ref="AL14:AN14"/>
    <mergeCell ref="AO14:AQ14"/>
    <mergeCell ref="BD14:BF14"/>
    <mergeCell ref="BG14:BI14"/>
    <mergeCell ref="AF16:AH16"/>
    <mergeCell ref="AI16:AK16"/>
    <mergeCell ref="AL16:AN16"/>
    <mergeCell ref="AO16:AQ16"/>
    <mergeCell ref="AR16:AT16"/>
    <mergeCell ref="AU16:AW16"/>
    <mergeCell ref="AX16:AZ16"/>
    <mergeCell ref="BA16:BC16"/>
    <mergeCell ref="BD16:BF16"/>
    <mergeCell ref="BG16:BI16"/>
    <mergeCell ref="AF17:AH17"/>
    <mergeCell ref="AI17:AK17"/>
    <mergeCell ref="AL17:AN17"/>
    <mergeCell ref="AO17:AQ17"/>
    <mergeCell ref="AR17:AT17"/>
    <mergeCell ref="AU17:AW17"/>
    <mergeCell ref="AX17:AZ17"/>
    <mergeCell ref="BA17:BC17"/>
    <mergeCell ref="BD17:BF17"/>
    <mergeCell ref="BG17:BI17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AF15:AH15"/>
    <mergeCell ref="AI15:AK15"/>
    <mergeCell ref="AL15:AN15"/>
    <mergeCell ref="AO15:AQ15"/>
    <mergeCell ref="AR15:AT15"/>
    <mergeCell ref="AU15:AW15"/>
    <mergeCell ref="AX15:AZ15"/>
    <mergeCell ref="BA15:BC15"/>
    <mergeCell ref="BD15:BF15"/>
    <mergeCell ref="BG15:BI15"/>
    <mergeCell ref="AF19:AH19"/>
    <mergeCell ref="AI19:AK19"/>
    <mergeCell ref="AL19:AN19"/>
    <mergeCell ref="AO19:AQ19"/>
    <mergeCell ref="AR19:AT19"/>
    <mergeCell ref="AU19:AW19"/>
    <mergeCell ref="AX19:AZ19"/>
    <mergeCell ref="BA19:BC19"/>
    <mergeCell ref="BD19:BF19"/>
    <mergeCell ref="BG19:BI19"/>
    <mergeCell ref="AF21:AH21"/>
    <mergeCell ref="AI21:AK21"/>
    <mergeCell ref="AL21:AN21"/>
    <mergeCell ref="AO21:AQ21"/>
    <mergeCell ref="AR21:AT21"/>
    <mergeCell ref="AU21:AW21"/>
    <mergeCell ref="AX21:AZ21"/>
    <mergeCell ref="BA21:BC21"/>
    <mergeCell ref="BD21:BF21"/>
    <mergeCell ref="BG21:BI21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AF23:AH23"/>
    <mergeCell ref="AI23:AK23"/>
    <mergeCell ref="AL23:AN23"/>
    <mergeCell ref="AO23:AQ23"/>
    <mergeCell ref="AR23:AT23"/>
    <mergeCell ref="AU23:AW23"/>
    <mergeCell ref="AX23:AZ23"/>
    <mergeCell ref="BA23:BC23"/>
    <mergeCell ref="BD23:BF23"/>
    <mergeCell ref="BG23:BI23"/>
    <mergeCell ref="AF24:AH24"/>
    <mergeCell ref="AI24:AK24"/>
    <mergeCell ref="AL24:AN24"/>
    <mergeCell ref="AO24:AQ24"/>
    <mergeCell ref="AR24:AT24"/>
    <mergeCell ref="AU24:AW24"/>
    <mergeCell ref="AX24:AZ24"/>
    <mergeCell ref="BA24:BC24"/>
    <mergeCell ref="BD24:BF24"/>
    <mergeCell ref="BG24:BI24"/>
    <mergeCell ref="AF25:AH25"/>
    <mergeCell ref="AI25:AK25"/>
    <mergeCell ref="AL25:AN25"/>
    <mergeCell ref="AO25:AQ25"/>
    <mergeCell ref="AR25:AT25"/>
    <mergeCell ref="AU25:AW25"/>
    <mergeCell ref="AX25:AZ25"/>
    <mergeCell ref="BA25:BC25"/>
    <mergeCell ref="BD25:BF25"/>
    <mergeCell ref="BG25:BI25"/>
    <mergeCell ref="AF26:AH26"/>
    <mergeCell ref="AI26:AK26"/>
    <mergeCell ref="AL26:AN26"/>
    <mergeCell ref="AO26:AQ26"/>
    <mergeCell ref="AR26:AT26"/>
    <mergeCell ref="AU26:AW26"/>
    <mergeCell ref="AX26:AZ26"/>
    <mergeCell ref="BA26:BC26"/>
    <mergeCell ref="BD26:BF26"/>
    <mergeCell ref="BG26:BI26"/>
    <mergeCell ref="AF27:AH27"/>
    <mergeCell ref="AI27:AK27"/>
    <mergeCell ref="AL27:AN27"/>
    <mergeCell ref="AO27:AQ27"/>
    <mergeCell ref="AR27:AT27"/>
    <mergeCell ref="AU27:AW27"/>
    <mergeCell ref="AX27:AZ27"/>
    <mergeCell ref="BA27:BC27"/>
    <mergeCell ref="BD27:BF27"/>
    <mergeCell ref="BG27:BI27"/>
    <mergeCell ref="AF28:AH28"/>
    <mergeCell ref="AI28:AK28"/>
    <mergeCell ref="AL28:AN28"/>
    <mergeCell ref="AO28:AQ28"/>
    <mergeCell ref="AR28:AT28"/>
    <mergeCell ref="AU28:AW28"/>
    <mergeCell ref="AX28:AZ28"/>
    <mergeCell ref="BA28:BC28"/>
    <mergeCell ref="BD28:BF28"/>
    <mergeCell ref="BG28:BI28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BG20:BI20"/>
    <mergeCell ref="AF29:AH29"/>
    <mergeCell ref="AI29:AK29"/>
    <mergeCell ref="AL29:AN29"/>
    <mergeCell ref="AO29:AQ29"/>
    <mergeCell ref="AR29:AT29"/>
    <mergeCell ref="AU29:AW29"/>
    <mergeCell ref="AX29:AZ29"/>
    <mergeCell ref="BA29:BC29"/>
    <mergeCell ref="W31:Y31"/>
    <mergeCell ref="BD29:BF29"/>
    <mergeCell ref="BG29:BI29"/>
    <mergeCell ref="AF30:AH30"/>
    <mergeCell ref="AI30:AK30"/>
    <mergeCell ref="AL30:AN30"/>
    <mergeCell ref="AO30:AQ30"/>
    <mergeCell ref="AR30:AT30"/>
    <mergeCell ref="AU30:AW30"/>
    <mergeCell ref="AX30:AZ30"/>
    <mergeCell ref="BA30:BC30"/>
    <mergeCell ref="BD30:BF30"/>
    <mergeCell ref="BG31:BI31"/>
    <mergeCell ref="Z31:AB31"/>
    <mergeCell ref="AC31:AE31"/>
    <mergeCell ref="AF31:AH31"/>
    <mergeCell ref="AO31:AQ31"/>
    <mergeCell ref="BD31:BF31"/>
    <mergeCell ref="BG30:BI30"/>
    <mergeCell ref="Z30:AB30"/>
    <mergeCell ref="C32:P32"/>
    <mergeCell ref="AU31:AW31"/>
    <mergeCell ref="AX31:AZ31"/>
    <mergeCell ref="BA31:BC31"/>
    <mergeCell ref="AI31:AK31"/>
    <mergeCell ref="AL31:AN31"/>
    <mergeCell ref="AR31:AT31"/>
    <mergeCell ref="N31:P31"/>
    <mergeCell ref="Q31:S31"/>
    <mergeCell ref="T31:V31"/>
    <mergeCell ref="BG13:BI13"/>
    <mergeCell ref="BC3:BI3"/>
    <mergeCell ref="N8:P8"/>
    <mergeCell ref="N7:P7"/>
    <mergeCell ref="Z10:AB10"/>
    <mergeCell ref="AC10:AE10"/>
    <mergeCell ref="BA10:BC10"/>
    <mergeCell ref="BD10:BF10"/>
    <mergeCell ref="BG10:BI10"/>
    <mergeCell ref="AR10:AT1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2" r:id="rId1"/>
  <colBreaks count="1" manualBreakCount="1">
    <brk id="3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42"/>
  <sheetViews>
    <sheetView showGridLines="0" zoomScale="75" zoomScaleNormal="75" zoomScaleSheetLayoutView="100" workbookViewId="0" topLeftCell="A1">
      <selection activeCell="A1" sqref="A1:AD1"/>
    </sheetView>
  </sheetViews>
  <sheetFormatPr defaultColWidth="9.00390625" defaultRowHeight="24" customHeight="1"/>
  <cols>
    <col min="1" max="7" width="3.625" style="1" customWidth="1"/>
    <col min="8" max="8" width="4.125" style="1" customWidth="1"/>
    <col min="9" max="16384" width="3.625" style="1" customWidth="1"/>
  </cols>
  <sheetData>
    <row r="1" spans="1:60" ht="30" customHeight="1">
      <c r="A1" s="212" t="s">
        <v>53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24" t="s">
        <v>503</v>
      </c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</row>
    <row r="2" spans="1:60" ht="24" customHeight="1" thickBot="1">
      <c r="A2" s="215" t="s">
        <v>30</v>
      </c>
      <c r="B2" s="215"/>
      <c r="C2" s="215"/>
      <c r="D2" s="215"/>
      <c r="E2" s="215"/>
      <c r="BB2" s="233" t="s">
        <v>585</v>
      </c>
      <c r="BC2" s="234"/>
      <c r="BD2" s="234"/>
      <c r="BE2" s="234"/>
      <c r="BF2" s="234"/>
      <c r="BG2" s="234"/>
      <c r="BH2" s="234"/>
    </row>
    <row r="3" spans="1:60" ht="24" customHeight="1">
      <c r="A3" s="217" t="s">
        <v>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6" t="s">
        <v>32</v>
      </c>
      <c r="N3" s="247"/>
      <c r="O3" s="247"/>
      <c r="P3" s="246" t="s">
        <v>33</v>
      </c>
      <c r="Q3" s="247"/>
      <c r="R3" s="247"/>
      <c r="S3" s="246" t="s">
        <v>34</v>
      </c>
      <c r="T3" s="247"/>
      <c r="U3" s="247"/>
      <c r="V3" s="246" t="s">
        <v>35</v>
      </c>
      <c r="W3" s="247"/>
      <c r="X3" s="247"/>
      <c r="Y3" s="246" t="s">
        <v>36</v>
      </c>
      <c r="Z3" s="247"/>
      <c r="AA3" s="247"/>
      <c r="AB3" s="246" t="s">
        <v>37</v>
      </c>
      <c r="AC3" s="247"/>
      <c r="AD3" s="247"/>
      <c r="AE3" s="240" t="s">
        <v>38</v>
      </c>
      <c r="AF3" s="241"/>
      <c r="AG3" s="241"/>
      <c r="AH3" s="240" t="s">
        <v>39</v>
      </c>
      <c r="AI3" s="241"/>
      <c r="AJ3" s="241"/>
      <c r="AK3" s="240" t="s">
        <v>40</v>
      </c>
      <c r="AL3" s="241"/>
      <c r="AM3" s="241"/>
      <c r="AN3" s="240" t="s">
        <v>41</v>
      </c>
      <c r="AO3" s="241"/>
      <c r="AP3" s="241"/>
      <c r="AQ3" s="240" t="s">
        <v>42</v>
      </c>
      <c r="AR3" s="241"/>
      <c r="AS3" s="241"/>
      <c r="AT3" s="240" t="s">
        <v>43</v>
      </c>
      <c r="AU3" s="241"/>
      <c r="AV3" s="241"/>
      <c r="AW3" s="240" t="s">
        <v>44</v>
      </c>
      <c r="AX3" s="241"/>
      <c r="AY3" s="241"/>
      <c r="AZ3" s="240" t="s">
        <v>45</v>
      </c>
      <c r="BA3" s="241"/>
      <c r="BB3" s="241"/>
      <c r="BC3" s="240" t="s">
        <v>46</v>
      </c>
      <c r="BD3" s="240"/>
      <c r="BE3" s="240"/>
      <c r="BF3" s="240"/>
      <c r="BG3" s="240"/>
      <c r="BH3" s="245"/>
    </row>
    <row r="4" spans="1:60" ht="24" customHeight="1">
      <c r="A4" s="199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3" t="s">
        <v>47</v>
      </c>
      <c r="BD4" s="243"/>
      <c r="BE4" s="243"/>
      <c r="BF4" s="243" t="s">
        <v>48</v>
      </c>
      <c r="BG4" s="243"/>
      <c r="BH4" s="244"/>
    </row>
    <row r="5" spans="1:60" ht="24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9"/>
      <c r="BD5" s="9"/>
      <c r="BE5" s="9"/>
      <c r="BF5" s="9"/>
      <c r="BG5" s="9"/>
      <c r="BH5" s="9"/>
    </row>
    <row r="6" spans="1:60" s="89" customFormat="1" ht="24" customHeight="1">
      <c r="A6" s="213" t="s">
        <v>49</v>
      </c>
      <c r="B6" s="213"/>
      <c r="C6" s="213"/>
      <c r="D6" s="213"/>
      <c r="E6" s="5"/>
      <c r="F6" s="198" t="s">
        <v>50</v>
      </c>
      <c r="G6" s="198"/>
      <c r="H6" s="114" t="s">
        <v>10</v>
      </c>
      <c r="I6" s="114" t="s">
        <v>807</v>
      </c>
      <c r="J6" s="198" t="s">
        <v>51</v>
      </c>
      <c r="K6" s="198"/>
      <c r="M6" s="238">
        <v>3218142</v>
      </c>
      <c r="N6" s="238"/>
      <c r="O6" s="238"/>
      <c r="P6" s="238">
        <v>2480869</v>
      </c>
      <c r="Q6" s="238"/>
      <c r="R6" s="238"/>
      <c r="S6" s="238">
        <v>737273</v>
      </c>
      <c r="T6" s="238"/>
      <c r="U6" s="238"/>
      <c r="V6" s="238">
        <v>1317447</v>
      </c>
      <c r="W6" s="238"/>
      <c r="X6" s="238"/>
      <c r="Y6" s="238">
        <v>303972</v>
      </c>
      <c r="Z6" s="238"/>
      <c r="AA6" s="238"/>
      <c r="AB6" s="238">
        <v>168981</v>
      </c>
      <c r="AC6" s="238"/>
      <c r="AD6" s="238"/>
      <c r="AE6" s="238">
        <v>161962</v>
      </c>
      <c r="AF6" s="238"/>
      <c r="AG6" s="238"/>
      <c r="AH6" s="238">
        <v>114794</v>
      </c>
      <c r="AI6" s="238"/>
      <c r="AJ6" s="238"/>
      <c r="AK6" s="238">
        <v>108086</v>
      </c>
      <c r="AL6" s="238"/>
      <c r="AM6" s="238"/>
      <c r="AN6" s="238">
        <v>70475</v>
      </c>
      <c r="AO6" s="238"/>
      <c r="AP6" s="238"/>
      <c r="AQ6" s="238">
        <v>37619</v>
      </c>
      <c r="AR6" s="238"/>
      <c r="AS6" s="238"/>
      <c r="AT6" s="238">
        <v>37742</v>
      </c>
      <c r="AU6" s="238"/>
      <c r="AV6" s="238"/>
      <c r="AW6" s="238">
        <v>46036</v>
      </c>
      <c r="AX6" s="238"/>
      <c r="AY6" s="238"/>
      <c r="AZ6" s="238">
        <v>113755</v>
      </c>
      <c r="BA6" s="238"/>
      <c r="BB6" s="238"/>
      <c r="BC6" s="238">
        <v>86111</v>
      </c>
      <c r="BD6" s="238"/>
      <c r="BE6" s="238"/>
      <c r="BF6" s="238">
        <v>22063</v>
      </c>
      <c r="BG6" s="238"/>
      <c r="BH6" s="238"/>
    </row>
    <row r="7" spans="1:60" s="12" customFormat="1" ht="24" customHeight="1">
      <c r="A7" s="147"/>
      <c r="B7" s="147"/>
      <c r="C7" s="147"/>
      <c r="D7" s="147"/>
      <c r="E7" s="147"/>
      <c r="F7" s="148"/>
      <c r="G7" s="148"/>
      <c r="H7" s="149" t="s">
        <v>808</v>
      </c>
      <c r="I7" s="149" t="s">
        <v>809</v>
      </c>
      <c r="J7" s="154"/>
      <c r="K7" s="147"/>
      <c r="L7" s="147"/>
      <c r="M7" s="200">
        <f>SUM(M9,M18,M30)</f>
        <v>3152820</v>
      </c>
      <c r="N7" s="200"/>
      <c r="O7" s="200"/>
      <c r="P7" s="200">
        <f>SUM(P9,P18,P30)</f>
        <v>2450406</v>
      </c>
      <c r="Q7" s="200"/>
      <c r="R7" s="200"/>
      <c r="S7" s="200">
        <f>SUM(S9,S18,S30)</f>
        <v>702414</v>
      </c>
      <c r="T7" s="200"/>
      <c r="U7" s="200"/>
      <c r="V7" s="200">
        <f>SUM(V9,V18,V30)</f>
        <v>1305613</v>
      </c>
      <c r="W7" s="200"/>
      <c r="X7" s="200"/>
      <c r="Y7" s="200">
        <f>SUM(Y9,Y18,Y30)</f>
        <v>297351</v>
      </c>
      <c r="Z7" s="200"/>
      <c r="AA7" s="200"/>
      <c r="AB7" s="200">
        <f>SUM(AB9,AB18,AB30)</f>
        <v>163122</v>
      </c>
      <c r="AC7" s="200"/>
      <c r="AD7" s="200"/>
      <c r="AE7" s="200">
        <f>SUM(AE9,AE18,AE30)</f>
        <v>153825</v>
      </c>
      <c r="AF7" s="200"/>
      <c r="AG7" s="200"/>
      <c r="AH7" s="200">
        <f>SUM(AH9,AH18,AH30)</f>
        <v>114744</v>
      </c>
      <c r="AI7" s="200"/>
      <c r="AJ7" s="200"/>
      <c r="AK7" s="200">
        <f>SUM(AK9,AK18,AK30)</f>
        <v>106288</v>
      </c>
      <c r="AL7" s="200"/>
      <c r="AM7" s="200"/>
      <c r="AN7" s="200">
        <f>SUM(AN9,AN18,AN30)</f>
        <v>67006</v>
      </c>
      <c r="AO7" s="200"/>
      <c r="AP7" s="200"/>
      <c r="AQ7" s="200">
        <f>SUM(AQ9,AQ18,AQ30)</f>
        <v>36511</v>
      </c>
      <c r="AR7" s="200"/>
      <c r="AS7" s="200"/>
      <c r="AT7" s="200">
        <f>SUM(AT9,AT18,AT30)</f>
        <v>38211</v>
      </c>
      <c r="AU7" s="200"/>
      <c r="AV7" s="200"/>
      <c r="AW7" s="200">
        <f>SUM(AW9,AW18,AW30)</f>
        <v>43680</v>
      </c>
      <c r="AX7" s="200"/>
      <c r="AY7" s="200"/>
      <c r="AZ7" s="200">
        <f>SUM(AZ9,AZ18,AZ30)</f>
        <v>124055</v>
      </c>
      <c r="BA7" s="200"/>
      <c r="BB7" s="200"/>
      <c r="BC7" s="200">
        <f>SUM(BC9,BC18,BC30)</f>
        <v>71438</v>
      </c>
      <c r="BD7" s="200"/>
      <c r="BE7" s="200"/>
      <c r="BF7" s="200">
        <f>SUM(BF9,BF18,BF30)</f>
        <v>18655</v>
      </c>
      <c r="BG7" s="200"/>
      <c r="BH7" s="200"/>
    </row>
    <row r="8" spans="1:60" ht="24" customHeight="1">
      <c r="A8" s="6"/>
      <c r="B8" s="6"/>
      <c r="K8" s="13"/>
      <c r="M8" s="201"/>
      <c r="N8" s="201"/>
      <c r="O8" s="201"/>
      <c r="P8" s="202">
        <v>0</v>
      </c>
      <c r="Q8" s="202"/>
      <c r="R8" s="202"/>
      <c r="S8" s="202">
        <v>0</v>
      </c>
      <c r="T8" s="202"/>
      <c r="U8" s="202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</row>
    <row r="9" spans="1:60" ht="24" customHeight="1">
      <c r="A9" s="6"/>
      <c r="B9" s="155" t="s">
        <v>504</v>
      </c>
      <c r="C9" s="206" t="s">
        <v>505</v>
      </c>
      <c r="D9" s="206"/>
      <c r="E9" s="206"/>
      <c r="F9" s="206"/>
      <c r="G9" s="206"/>
      <c r="H9" s="156"/>
      <c r="I9" s="156"/>
      <c r="J9" s="156"/>
      <c r="K9" s="157"/>
      <c r="L9" s="156"/>
      <c r="M9" s="236">
        <f>SUM(M11:O15)</f>
        <v>2171894</v>
      </c>
      <c r="N9" s="236"/>
      <c r="O9" s="236"/>
      <c r="P9" s="236">
        <f>SUM(P11:R15)</f>
        <v>1705436</v>
      </c>
      <c r="Q9" s="236"/>
      <c r="R9" s="236"/>
      <c r="S9" s="236">
        <f>SUM(S11:U15)</f>
        <v>466458</v>
      </c>
      <c r="T9" s="236"/>
      <c r="U9" s="236"/>
      <c r="V9" s="236">
        <f>SUM(V11:X15)</f>
        <v>907567</v>
      </c>
      <c r="W9" s="236"/>
      <c r="X9" s="236"/>
      <c r="Y9" s="236">
        <f>SUM(Y11:AA15)</f>
        <v>216363</v>
      </c>
      <c r="Z9" s="236"/>
      <c r="AA9" s="236"/>
      <c r="AB9" s="236">
        <f>SUM(AB11:AD15)</f>
        <v>125629</v>
      </c>
      <c r="AC9" s="236"/>
      <c r="AD9" s="236"/>
      <c r="AE9" s="236">
        <f>SUM(AE11:AG15)</f>
        <v>99365</v>
      </c>
      <c r="AF9" s="236"/>
      <c r="AG9" s="236"/>
      <c r="AH9" s="236">
        <f>SUM(AH11:AJ15)</f>
        <v>83809</v>
      </c>
      <c r="AI9" s="236"/>
      <c r="AJ9" s="236"/>
      <c r="AK9" s="236">
        <f>SUM(AK11:AM15)</f>
        <v>58624</v>
      </c>
      <c r="AL9" s="236"/>
      <c r="AM9" s="236"/>
      <c r="AN9" s="236">
        <f>SUM(AN11:AP15)</f>
        <v>38273</v>
      </c>
      <c r="AO9" s="236"/>
      <c r="AP9" s="236"/>
      <c r="AQ9" s="236">
        <f>SUM(AQ11:AS15)</f>
        <v>24766</v>
      </c>
      <c r="AR9" s="236"/>
      <c r="AS9" s="236"/>
      <c r="AT9" s="236">
        <f>SUM(AT11:AV15)</f>
        <v>29319</v>
      </c>
      <c r="AU9" s="236"/>
      <c r="AV9" s="236"/>
      <c r="AW9" s="236">
        <f>SUM(AW11:AY15)</f>
        <v>36510</v>
      </c>
      <c r="AX9" s="236"/>
      <c r="AY9" s="236"/>
      <c r="AZ9" s="236">
        <f>SUM(AZ11:BB15)</f>
        <v>85211</v>
      </c>
      <c r="BA9" s="236"/>
      <c r="BB9" s="236"/>
      <c r="BC9" s="236">
        <f>SUM(BC11:BE15)</f>
        <v>48605</v>
      </c>
      <c r="BD9" s="236"/>
      <c r="BE9" s="236"/>
      <c r="BF9" s="236">
        <f>SUM(BF11:BH15)</f>
        <v>12549</v>
      </c>
      <c r="BG9" s="236"/>
      <c r="BH9" s="236"/>
    </row>
    <row r="10" spans="1:60" ht="24" customHeight="1">
      <c r="A10" s="6"/>
      <c r="B10" s="6"/>
      <c r="K10" s="13"/>
      <c r="M10" s="219"/>
      <c r="N10" s="219"/>
      <c r="O10" s="219"/>
      <c r="P10" s="219"/>
      <c r="Q10" s="219"/>
      <c r="R10" s="219"/>
      <c r="S10" s="219"/>
      <c r="T10" s="219"/>
      <c r="U10" s="219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</row>
    <row r="11" spans="1:60" ht="24" customHeight="1">
      <c r="A11" s="6"/>
      <c r="B11" s="203" t="s">
        <v>506</v>
      </c>
      <c r="C11" s="204"/>
      <c r="D11" s="213" t="s">
        <v>507</v>
      </c>
      <c r="E11" s="231"/>
      <c r="F11" s="231"/>
      <c r="G11" s="231"/>
      <c r="H11" s="231"/>
      <c r="I11" s="231"/>
      <c r="J11" s="231"/>
      <c r="K11" s="231"/>
      <c r="M11" s="232">
        <v>1871380</v>
      </c>
      <c r="N11" s="232"/>
      <c r="O11" s="232"/>
      <c r="P11" s="232">
        <v>1469876</v>
      </c>
      <c r="Q11" s="232"/>
      <c r="R11" s="232"/>
      <c r="S11" s="232">
        <v>401504</v>
      </c>
      <c r="T11" s="232"/>
      <c r="U11" s="232"/>
      <c r="V11" s="232">
        <v>782251</v>
      </c>
      <c r="W11" s="232"/>
      <c r="X11" s="232"/>
      <c r="Y11" s="232">
        <v>185731</v>
      </c>
      <c r="Z11" s="232"/>
      <c r="AA11" s="232"/>
      <c r="AB11" s="232">
        <v>108498</v>
      </c>
      <c r="AC11" s="232"/>
      <c r="AD11" s="232"/>
      <c r="AE11" s="232">
        <v>85705</v>
      </c>
      <c r="AF11" s="232"/>
      <c r="AG11" s="232"/>
      <c r="AH11" s="232">
        <v>72326</v>
      </c>
      <c r="AI11" s="232"/>
      <c r="AJ11" s="232"/>
      <c r="AK11" s="232">
        <v>50586</v>
      </c>
      <c r="AL11" s="232"/>
      <c r="AM11" s="232"/>
      <c r="AN11" s="232">
        <v>33151</v>
      </c>
      <c r="AO11" s="232"/>
      <c r="AP11" s="232"/>
      <c r="AQ11" s="232">
        <v>21333</v>
      </c>
      <c r="AR11" s="232"/>
      <c r="AS11" s="232"/>
      <c r="AT11" s="232">
        <v>25282</v>
      </c>
      <c r="AU11" s="232"/>
      <c r="AV11" s="232"/>
      <c r="AW11" s="232">
        <v>31566</v>
      </c>
      <c r="AX11" s="232"/>
      <c r="AY11" s="232"/>
      <c r="AZ11" s="232">
        <v>73447</v>
      </c>
      <c r="BA11" s="232"/>
      <c r="BB11" s="232"/>
      <c r="BC11" s="232">
        <v>41840</v>
      </c>
      <c r="BD11" s="232"/>
      <c r="BE11" s="232"/>
      <c r="BF11" s="232">
        <v>10842</v>
      </c>
      <c r="BG11" s="232"/>
      <c r="BH11" s="232"/>
    </row>
    <row r="12" spans="1:60" ht="24" customHeight="1">
      <c r="A12" s="6"/>
      <c r="B12" s="6"/>
      <c r="K12" s="13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</row>
    <row r="13" spans="1:60" ht="24" customHeight="1">
      <c r="A13" s="6"/>
      <c r="B13" s="203" t="s">
        <v>508</v>
      </c>
      <c r="C13" s="204"/>
      <c r="D13" s="213" t="s">
        <v>509</v>
      </c>
      <c r="E13" s="187"/>
      <c r="F13" s="187"/>
      <c r="G13" s="187"/>
      <c r="H13" s="187"/>
      <c r="I13" s="187"/>
      <c r="J13" s="187"/>
      <c r="K13" s="187"/>
      <c r="M13" s="232">
        <v>213849</v>
      </c>
      <c r="N13" s="232"/>
      <c r="O13" s="232"/>
      <c r="P13" s="232">
        <v>168151</v>
      </c>
      <c r="Q13" s="232"/>
      <c r="R13" s="232"/>
      <c r="S13" s="232">
        <v>45698</v>
      </c>
      <c r="T13" s="232"/>
      <c r="U13" s="232"/>
      <c r="V13" s="232">
        <v>89466</v>
      </c>
      <c r="W13" s="232"/>
      <c r="X13" s="232"/>
      <c r="Y13" s="232">
        <v>21661</v>
      </c>
      <c r="Z13" s="232"/>
      <c r="AA13" s="232"/>
      <c r="AB13" s="232">
        <v>12353</v>
      </c>
      <c r="AC13" s="232"/>
      <c r="AD13" s="232"/>
      <c r="AE13" s="232">
        <v>9756</v>
      </c>
      <c r="AF13" s="232"/>
      <c r="AG13" s="232"/>
      <c r="AH13" s="232">
        <v>8216</v>
      </c>
      <c r="AI13" s="232"/>
      <c r="AJ13" s="232"/>
      <c r="AK13" s="232">
        <v>5759</v>
      </c>
      <c r="AL13" s="232"/>
      <c r="AM13" s="232"/>
      <c r="AN13" s="232">
        <v>3649</v>
      </c>
      <c r="AO13" s="232"/>
      <c r="AP13" s="232"/>
      <c r="AQ13" s="232">
        <v>2419</v>
      </c>
      <c r="AR13" s="232"/>
      <c r="AS13" s="232"/>
      <c r="AT13" s="232">
        <v>2869</v>
      </c>
      <c r="AU13" s="232"/>
      <c r="AV13" s="232"/>
      <c r="AW13" s="232">
        <v>3566</v>
      </c>
      <c r="AX13" s="232"/>
      <c r="AY13" s="232"/>
      <c r="AZ13" s="232">
        <v>8437</v>
      </c>
      <c r="BA13" s="232"/>
      <c r="BB13" s="232"/>
      <c r="BC13" s="232">
        <v>4830</v>
      </c>
      <c r="BD13" s="232"/>
      <c r="BE13" s="232"/>
      <c r="BF13" s="232">
        <v>1217</v>
      </c>
      <c r="BG13" s="232"/>
      <c r="BH13" s="232"/>
    </row>
    <row r="14" spans="1:60" ht="24" customHeight="1">
      <c r="A14" s="6"/>
      <c r="B14" s="6"/>
      <c r="K14" s="111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</row>
    <row r="15" spans="1:60" ht="24" customHeight="1">
      <c r="A15" s="6"/>
      <c r="B15" s="203" t="s">
        <v>510</v>
      </c>
      <c r="C15" s="204"/>
      <c r="D15" s="213" t="s">
        <v>511</v>
      </c>
      <c r="E15" s="187"/>
      <c r="F15" s="187"/>
      <c r="G15" s="187"/>
      <c r="H15" s="187"/>
      <c r="I15" s="187"/>
      <c r="J15" s="187"/>
      <c r="K15" s="187"/>
      <c r="M15" s="232">
        <v>86665</v>
      </c>
      <c r="N15" s="232"/>
      <c r="O15" s="232"/>
      <c r="P15" s="232">
        <v>67409</v>
      </c>
      <c r="Q15" s="232"/>
      <c r="R15" s="232"/>
      <c r="S15" s="232">
        <v>19256</v>
      </c>
      <c r="T15" s="232"/>
      <c r="U15" s="232"/>
      <c r="V15" s="232">
        <v>35850</v>
      </c>
      <c r="W15" s="232"/>
      <c r="X15" s="232"/>
      <c r="Y15" s="232">
        <v>8971</v>
      </c>
      <c r="Z15" s="232"/>
      <c r="AA15" s="232"/>
      <c r="AB15" s="232">
        <v>4778</v>
      </c>
      <c r="AC15" s="232"/>
      <c r="AD15" s="232"/>
      <c r="AE15" s="232">
        <v>3904</v>
      </c>
      <c r="AF15" s="232"/>
      <c r="AG15" s="232"/>
      <c r="AH15" s="232">
        <v>3267</v>
      </c>
      <c r="AI15" s="232"/>
      <c r="AJ15" s="232"/>
      <c r="AK15" s="232">
        <v>2279</v>
      </c>
      <c r="AL15" s="232"/>
      <c r="AM15" s="232"/>
      <c r="AN15" s="232">
        <v>1473</v>
      </c>
      <c r="AO15" s="232"/>
      <c r="AP15" s="232"/>
      <c r="AQ15" s="232">
        <v>1014</v>
      </c>
      <c r="AR15" s="232"/>
      <c r="AS15" s="232"/>
      <c r="AT15" s="232">
        <v>1168</v>
      </c>
      <c r="AU15" s="232"/>
      <c r="AV15" s="232"/>
      <c r="AW15" s="232">
        <v>1378</v>
      </c>
      <c r="AX15" s="232"/>
      <c r="AY15" s="232"/>
      <c r="AZ15" s="232">
        <v>3327</v>
      </c>
      <c r="BA15" s="232"/>
      <c r="BB15" s="232"/>
      <c r="BC15" s="232">
        <v>1935</v>
      </c>
      <c r="BD15" s="232"/>
      <c r="BE15" s="232"/>
      <c r="BF15" s="232">
        <v>490</v>
      </c>
      <c r="BG15" s="232"/>
      <c r="BH15" s="232"/>
    </row>
    <row r="16" spans="1:60" ht="24" customHeight="1">
      <c r="A16" s="6"/>
      <c r="B16" s="6"/>
      <c r="M16" s="219"/>
      <c r="N16" s="219"/>
      <c r="O16" s="219"/>
      <c r="P16" s="219"/>
      <c r="Q16" s="219"/>
      <c r="R16" s="219"/>
      <c r="S16" s="219"/>
      <c r="T16" s="219"/>
      <c r="U16" s="219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</row>
    <row r="17" spans="1:60" ht="24" customHeight="1">
      <c r="A17" s="6"/>
      <c r="B17" s="6"/>
      <c r="K17" s="13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</row>
    <row r="18" spans="1:60" ht="24" customHeight="1">
      <c r="A18" s="6"/>
      <c r="B18" s="155" t="s">
        <v>512</v>
      </c>
      <c r="C18" s="206" t="s">
        <v>513</v>
      </c>
      <c r="D18" s="206"/>
      <c r="E18" s="206"/>
      <c r="F18" s="206"/>
      <c r="G18" s="206"/>
      <c r="H18" s="156"/>
      <c r="I18" s="156"/>
      <c r="J18" s="156"/>
      <c r="K18" s="157"/>
      <c r="L18" s="156"/>
      <c r="M18" s="236">
        <f>SUM(M20,M23,M26)-M21-M24-M27</f>
        <v>66696</v>
      </c>
      <c r="N18" s="236"/>
      <c r="O18" s="236"/>
      <c r="P18" s="236">
        <f>SUM(P20,P23,P26)-P21-P24-P27</f>
        <v>65420</v>
      </c>
      <c r="Q18" s="236"/>
      <c r="R18" s="236"/>
      <c r="S18" s="236">
        <f>SUM(S20,S23,S26)-S21-S24-S27</f>
        <v>1276</v>
      </c>
      <c r="T18" s="236"/>
      <c r="U18" s="236"/>
      <c r="V18" s="236">
        <f>SUM(V20,V23,V26)-V21-V24-V27</f>
        <v>36996</v>
      </c>
      <c r="W18" s="236"/>
      <c r="X18" s="236"/>
      <c r="Y18" s="236">
        <f>SUM(Y20,Y23,Y26)-Y21-Y24-Y27</f>
        <v>9602</v>
      </c>
      <c r="Z18" s="236"/>
      <c r="AA18" s="236"/>
      <c r="AB18" s="236">
        <f>SUM(AB20,AB23,AB26)-AB21-AB24-AB27</f>
        <v>4525</v>
      </c>
      <c r="AC18" s="236"/>
      <c r="AD18" s="236"/>
      <c r="AE18" s="236">
        <f>SUM(AE20,AE23,AE26)-AE21-AE24-AE27</f>
        <v>3548</v>
      </c>
      <c r="AF18" s="236"/>
      <c r="AG18" s="236"/>
      <c r="AH18" s="236">
        <f>SUM(AH20,AH23,AH26)-AH21-AH24-AH27</f>
        <v>3303</v>
      </c>
      <c r="AI18" s="236"/>
      <c r="AJ18" s="236"/>
      <c r="AK18" s="236">
        <f>SUM(AK20,AK23,AK26)-AK21-AK24-AK27</f>
        <v>1548</v>
      </c>
      <c r="AL18" s="236"/>
      <c r="AM18" s="236"/>
      <c r="AN18" s="236">
        <f>SUM(AN20,AN23,AN26)-AN21-AN24-AN27</f>
        <v>784</v>
      </c>
      <c r="AO18" s="236"/>
      <c r="AP18" s="236"/>
      <c r="AQ18" s="236">
        <f>SUM(AQ20,AQ23,AQ26)-AQ21-AQ24-AQ27</f>
        <v>640</v>
      </c>
      <c r="AR18" s="236"/>
      <c r="AS18" s="236"/>
      <c r="AT18" s="236">
        <f>SUM(AT20,AT23,AT26)-AT21-AT24-AT27</f>
        <v>520</v>
      </c>
      <c r="AU18" s="236"/>
      <c r="AV18" s="236"/>
      <c r="AW18" s="236">
        <f>SUM(AW20,AW23,AW26)-AW21-AW24-AW27</f>
        <v>1154</v>
      </c>
      <c r="AX18" s="236"/>
      <c r="AY18" s="236"/>
      <c r="AZ18" s="236">
        <f>SUM(AZ20,AZ23,AZ26)-AZ21-AZ24-AZ27</f>
        <v>2800</v>
      </c>
      <c r="BA18" s="236"/>
      <c r="BB18" s="236"/>
      <c r="BC18" s="236">
        <f>SUM(BC20,BC23,BC26)-BC21-BC24-BC27</f>
        <v>1613</v>
      </c>
      <c r="BD18" s="236"/>
      <c r="BE18" s="236"/>
      <c r="BF18" s="236">
        <f>SUM(BF20,BF23,BF26)-BF21-BF24-BF27</f>
        <v>-91</v>
      </c>
      <c r="BG18" s="236"/>
      <c r="BH18" s="236"/>
    </row>
    <row r="19" spans="1:60" ht="24" customHeight="1">
      <c r="A19" s="6"/>
      <c r="B19" s="6"/>
      <c r="K19" s="13"/>
      <c r="M19" s="219"/>
      <c r="N19" s="219"/>
      <c r="O19" s="219"/>
      <c r="P19" s="219"/>
      <c r="Q19" s="219"/>
      <c r="R19" s="219"/>
      <c r="S19" s="219"/>
      <c r="T19" s="219"/>
      <c r="U19" s="219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</row>
    <row r="20" spans="1:60" ht="24" customHeight="1">
      <c r="A20" s="6"/>
      <c r="B20" s="203" t="s">
        <v>514</v>
      </c>
      <c r="C20" s="204"/>
      <c r="D20" s="213" t="s">
        <v>515</v>
      </c>
      <c r="E20" s="213"/>
      <c r="F20" s="213"/>
      <c r="G20" s="213"/>
      <c r="H20" s="213"/>
      <c r="I20" s="1" t="s">
        <v>516</v>
      </c>
      <c r="J20" s="231" t="s">
        <v>517</v>
      </c>
      <c r="K20" s="231"/>
      <c r="M20" s="232">
        <v>46148</v>
      </c>
      <c r="N20" s="232"/>
      <c r="O20" s="232"/>
      <c r="P20" s="232">
        <v>35400</v>
      </c>
      <c r="Q20" s="232"/>
      <c r="R20" s="232"/>
      <c r="S20" s="232">
        <v>10748</v>
      </c>
      <c r="T20" s="232"/>
      <c r="U20" s="232"/>
      <c r="V20" s="232">
        <v>18198</v>
      </c>
      <c r="W20" s="232"/>
      <c r="X20" s="232"/>
      <c r="Y20" s="232">
        <v>4821</v>
      </c>
      <c r="Z20" s="232"/>
      <c r="AA20" s="232"/>
      <c r="AB20" s="232">
        <v>2426</v>
      </c>
      <c r="AC20" s="232"/>
      <c r="AD20" s="232"/>
      <c r="AE20" s="232">
        <v>2435</v>
      </c>
      <c r="AF20" s="232"/>
      <c r="AG20" s="232"/>
      <c r="AH20" s="232">
        <v>1884</v>
      </c>
      <c r="AI20" s="232"/>
      <c r="AJ20" s="232"/>
      <c r="AK20" s="232">
        <v>1136</v>
      </c>
      <c r="AL20" s="232"/>
      <c r="AM20" s="232"/>
      <c r="AN20" s="232">
        <v>725</v>
      </c>
      <c r="AO20" s="232"/>
      <c r="AP20" s="232"/>
      <c r="AQ20" s="232">
        <v>680</v>
      </c>
      <c r="AR20" s="232"/>
      <c r="AS20" s="232"/>
      <c r="AT20" s="232">
        <v>649</v>
      </c>
      <c r="AU20" s="232"/>
      <c r="AV20" s="232"/>
      <c r="AW20" s="232">
        <v>750</v>
      </c>
      <c r="AX20" s="232"/>
      <c r="AY20" s="232"/>
      <c r="AZ20" s="232">
        <v>1696</v>
      </c>
      <c r="BA20" s="232"/>
      <c r="BB20" s="232"/>
      <c r="BC20" s="232">
        <v>764</v>
      </c>
      <c r="BD20" s="232"/>
      <c r="BE20" s="232"/>
      <c r="BF20" s="232">
        <v>292</v>
      </c>
      <c r="BG20" s="232"/>
      <c r="BH20" s="232"/>
    </row>
    <row r="21" spans="1:60" ht="24" customHeight="1">
      <c r="A21" s="6"/>
      <c r="B21" s="6"/>
      <c r="I21" s="1" t="s">
        <v>518</v>
      </c>
      <c r="J21" s="231" t="s">
        <v>519</v>
      </c>
      <c r="K21" s="231"/>
      <c r="M21" s="232">
        <v>105366</v>
      </c>
      <c r="N21" s="232"/>
      <c r="O21" s="232"/>
      <c r="P21" s="232">
        <v>68696</v>
      </c>
      <c r="Q21" s="232"/>
      <c r="R21" s="232"/>
      <c r="S21" s="232">
        <v>36670</v>
      </c>
      <c r="T21" s="232"/>
      <c r="U21" s="232"/>
      <c r="V21" s="232">
        <v>33344</v>
      </c>
      <c r="W21" s="232"/>
      <c r="X21" s="232"/>
      <c r="Y21" s="232">
        <v>8059</v>
      </c>
      <c r="Z21" s="232"/>
      <c r="AA21" s="232"/>
      <c r="AB21" s="232">
        <v>4957</v>
      </c>
      <c r="AC21" s="232"/>
      <c r="AD21" s="232"/>
      <c r="AE21" s="232">
        <v>4960</v>
      </c>
      <c r="AF21" s="232"/>
      <c r="AG21" s="232"/>
      <c r="AH21" s="232">
        <v>3547</v>
      </c>
      <c r="AI21" s="232"/>
      <c r="AJ21" s="232"/>
      <c r="AK21" s="232">
        <v>2975</v>
      </c>
      <c r="AL21" s="232"/>
      <c r="AM21" s="232"/>
      <c r="AN21" s="232">
        <v>2079</v>
      </c>
      <c r="AO21" s="232"/>
      <c r="AP21" s="232"/>
      <c r="AQ21" s="232">
        <v>1522</v>
      </c>
      <c r="AR21" s="232"/>
      <c r="AS21" s="232"/>
      <c r="AT21" s="232">
        <v>1822</v>
      </c>
      <c r="AU21" s="232"/>
      <c r="AV21" s="232"/>
      <c r="AW21" s="232">
        <v>1727</v>
      </c>
      <c r="AX21" s="232"/>
      <c r="AY21" s="232"/>
      <c r="AZ21" s="232">
        <v>3704</v>
      </c>
      <c r="BA21" s="232"/>
      <c r="BB21" s="232"/>
      <c r="BC21" s="232">
        <v>1855</v>
      </c>
      <c r="BD21" s="232"/>
      <c r="BE21" s="232"/>
      <c r="BF21" s="232">
        <v>1104</v>
      </c>
      <c r="BG21" s="232"/>
      <c r="BH21" s="232"/>
    </row>
    <row r="22" spans="1:60" ht="24" customHeight="1">
      <c r="A22" s="6"/>
      <c r="B22" s="6"/>
      <c r="K22" s="13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</row>
    <row r="23" spans="1:60" ht="24" customHeight="1">
      <c r="A23" s="6"/>
      <c r="B23" s="203" t="s">
        <v>520</v>
      </c>
      <c r="C23" s="204"/>
      <c r="D23" s="205" t="s">
        <v>782</v>
      </c>
      <c r="E23" s="205"/>
      <c r="F23" s="205"/>
      <c r="G23" s="205"/>
      <c r="H23" s="205"/>
      <c r="I23" s="1" t="s">
        <v>521</v>
      </c>
      <c r="J23" s="231" t="s">
        <v>517</v>
      </c>
      <c r="K23" s="231"/>
      <c r="M23" s="232">
        <v>6334</v>
      </c>
      <c r="N23" s="232"/>
      <c r="O23" s="232"/>
      <c r="P23" s="232">
        <v>4343</v>
      </c>
      <c r="Q23" s="232"/>
      <c r="R23" s="232"/>
      <c r="S23" s="232">
        <v>1991</v>
      </c>
      <c r="T23" s="232"/>
      <c r="U23" s="232"/>
      <c r="V23" s="232">
        <v>1840</v>
      </c>
      <c r="W23" s="232"/>
      <c r="X23" s="232"/>
      <c r="Y23" s="232">
        <v>690</v>
      </c>
      <c r="Z23" s="232"/>
      <c r="AA23" s="232"/>
      <c r="AB23" s="232">
        <v>294</v>
      </c>
      <c r="AC23" s="232"/>
      <c r="AD23" s="232"/>
      <c r="AE23" s="232">
        <v>340</v>
      </c>
      <c r="AF23" s="232"/>
      <c r="AG23" s="232"/>
      <c r="AH23" s="232">
        <v>171</v>
      </c>
      <c r="AI23" s="232"/>
      <c r="AJ23" s="232"/>
      <c r="AK23" s="232">
        <v>196</v>
      </c>
      <c r="AL23" s="232"/>
      <c r="AM23" s="232"/>
      <c r="AN23" s="232">
        <v>91</v>
      </c>
      <c r="AO23" s="232"/>
      <c r="AP23" s="232"/>
      <c r="AQ23" s="232">
        <v>109</v>
      </c>
      <c r="AR23" s="232"/>
      <c r="AS23" s="232"/>
      <c r="AT23" s="232">
        <v>116</v>
      </c>
      <c r="AU23" s="232"/>
      <c r="AV23" s="232"/>
      <c r="AW23" s="232">
        <v>138</v>
      </c>
      <c r="AX23" s="232"/>
      <c r="AY23" s="232"/>
      <c r="AZ23" s="232">
        <v>358</v>
      </c>
      <c r="BA23" s="232"/>
      <c r="BB23" s="232"/>
      <c r="BC23" s="232">
        <v>178</v>
      </c>
      <c r="BD23" s="232"/>
      <c r="BE23" s="232"/>
      <c r="BF23" s="232">
        <v>34</v>
      </c>
      <c r="BG23" s="232"/>
      <c r="BH23" s="232"/>
    </row>
    <row r="24" spans="1:60" ht="24" customHeight="1">
      <c r="A24" s="6"/>
      <c r="B24" s="6"/>
      <c r="D24" s="186" t="s">
        <v>781</v>
      </c>
      <c r="E24" s="186"/>
      <c r="F24" s="186"/>
      <c r="G24" s="186"/>
      <c r="H24" s="186"/>
      <c r="I24" s="1" t="s">
        <v>518</v>
      </c>
      <c r="J24" s="231" t="s">
        <v>519</v>
      </c>
      <c r="K24" s="231"/>
      <c r="M24" s="232">
        <v>5063</v>
      </c>
      <c r="N24" s="232"/>
      <c r="O24" s="232"/>
      <c r="P24" s="232">
        <v>3473</v>
      </c>
      <c r="Q24" s="232"/>
      <c r="R24" s="232"/>
      <c r="S24" s="232">
        <v>1590</v>
      </c>
      <c r="T24" s="232"/>
      <c r="U24" s="232"/>
      <c r="V24" s="232">
        <v>1471</v>
      </c>
      <c r="W24" s="232"/>
      <c r="X24" s="232"/>
      <c r="Y24" s="232">
        <v>551</v>
      </c>
      <c r="Z24" s="232"/>
      <c r="AA24" s="232"/>
      <c r="AB24" s="232">
        <v>235</v>
      </c>
      <c r="AC24" s="232"/>
      <c r="AD24" s="232"/>
      <c r="AE24" s="232">
        <v>272</v>
      </c>
      <c r="AF24" s="232"/>
      <c r="AG24" s="232"/>
      <c r="AH24" s="232">
        <v>137</v>
      </c>
      <c r="AI24" s="232"/>
      <c r="AJ24" s="232"/>
      <c r="AK24" s="232">
        <v>157</v>
      </c>
      <c r="AL24" s="232"/>
      <c r="AM24" s="232"/>
      <c r="AN24" s="232">
        <v>73</v>
      </c>
      <c r="AO24" s="232"/>
      <c r="AP24" s="232"/>
      <c r="AQ24" s="232">
        <v>87</v>
      </c>
      <c r="AR24" s="232"/>
      <c r="AS24" s="232"/>
      <c r="AT24" s="232">
        <v>93</v>
      </c>
      <c r="AU24" s="232"/>
      <c r="AV24" s="232"/>
      <c r="AW24" s="232">
        <v>110</v>
      </c>
      <c r="AX24" s="232"/>
      <c r="AY24" s="232"/>
      <c r="AZ24" s="232">
        <v>287</v>
      </c>
      <c r="BA24" s="232"/>
      <c r="BB24" s="232"/>
      <c r="BC24" s="232">
        <v>143</v>
      </c>
      <c r="BD24" s="232"/>
      <c r="BE24" s="232"/>
      <c r="BF24" s="232">
        <v>27</v>
      </c>
      <c r="BG24" s="232"/>
      <c r="BH24" s="232"/>
    </row>
    <row r="25" spans="1:60" ht="24" customHeight="1">
      <c r="A25" s="6"/>
      <c r="B25" s="6"/>
      <c r="K25" s="13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</row>
    <row r="26" spans="1:60" ht="24" customHeight="1">
      <c r="A26" s="6"/>
      <c r="B26" s="203" t="s">
        <v>522</v>
      </c>
      <c r="C26" s="204"/>
      <c r="D26" s="213" t="s">
        <v>523</v>
      </c>
      <c r="E26" s="213"/>
      <c r="F26" s="213"/>
      <c r="G26" s="213"/>
      <c r="H26" s="213"/>
      <c r="I26" s="1" t="s">
        <v>524</v>
      </c>
      <c r="J26" s="231" t="s">
        <v>517</v>
      </c>
      <c r="K26" s="231"/>
      <c r="M26" s="232">
        <v>147507</v>
      </c>
      <c r="N26" s="232"/>
      <c r="O26" s="232"/>
      <c r="P26" s="232">
        <v>115388</v>
      </c>
      <c r="Q26" s="232"/>
      <c r="R26" s="232"/>
      <c r="S26" s="232">
        <v>32119</v>
      </c>
      <c r="T26" s="232"/>
      <c r="U26" s="232"/>
      <c r="V26" s="232">
        <v>60843</v>
      </c>
      <c r="W26" s="232"/>
      <c r="X26" s="232"/>
      <c r="Y26" s="232">
        <v>14907</v>
      </c>
      <c r="Z26" s="232"/>
      <c r="AA26" s="232"/>
      <c r="AB26" s="232">
        <v>8301</v>
      </c>
      <c r="AC26" s="232"/>
      <c r="AD26" s="232"/>
      <c r="AE26" s="232">
        <v>7088</v>
      </c>
      <c r="AF26" s="232"/>
      <c r="AG26" s="232"/>
      <c r="AH26" s="232">
        <v>5822</v>
      </c>
      <c r="AI26" s="232"/>
      <c r="AJ26" s="232"/>
      <c r="AK26" s="232">
        <v>3973</v>
      </c>
      <c r="AL26" s="232"/>
      <c r="AM26" s="232"/>
      <c r="AN26" s="232">
        <v>2533</v>
      </c>
      <c r="AO26" s="232"/>
      <c r="AP26" s="232"/>
      <c r="AQ26" s="232">
        <v>1746</v>
      </c>
      <c r="AR26" s="232"/>
      <c r="AS26" s="232"/>
      <c r="AT26" s="232">
        <v>1998</v>
      </c>
      <c r="AU26" s="232"/>
      <c r="AV26" s="232"/>
      <c r="AW26" s="232">
        <v>2514</v>
      </c>
      <c r="AX26" s="232"/>
      <c r="AY26" s="232"/>
      <c r="AZ26" s="232">
        <v>5663</v>
      </c>
      <c r="BA26" s="232"/>
      <c r="BB26" s="232"/>
      <c r="BC26" s="232">
        <v>3184</v>
      </c>
      <c r="BD26" s="232"/>
      <c r="BE26" s="232"/>
      <c r="BF26" s="232">
        <v>860</v>
      </c>
      <c r="BG26" s="232"/>
      <c r="BH26" s="232"/>
    </row>
    <row r="27" spans="1:60" ht="24" customHeight="1">
      <c r="A27" s="6"/>
      <c r="B27" s="6"/>
      <c r="I27" s="1" t="s">
        <v>518</v>
      </c>
      <c r="J27" s="231" t="s">
        <v>519</v>
      </c>
      <c r="K27" s="231"/>
      <c r="M27" s="232">
        <v>22864</v>
      </c>
      <c r="N27" s="232"/>
      <c r="O27" s="232"/>
      <c r="P27" s="232">
        <v>17542</v>
      </c>
      <c r="Q27" s="232"/>
      <c r="R27" s="232"/>
      <c r="S27" s="232">
        <v>5322</v>
      </c>
      <c r="T27" s="232"/>
      <c r="U27" s="232"/>
      <c r="V27" s="232">
        <v>9070</v>
      </c>
      <c r="W27" s="232"/>
      <c r="X27" s="232"/>
      <c r="Y27" s="232">
        <v>2206</v>
      </c>
      <c r="Z27" s="232"/>
      <c r="AA27" s="232"/>
      <c r="AB27" s="232">
        <v>1304</v>
      </c>
      <c r="AC27" s="232"/>
      <c r="AD27" s="232"/>
      <c r="AE27" s="232">
        <v>1083</v>
      </c>
      <c r="AF27" s="232"/>
      <c r="AG27" s="232"/>
      <c r="AH27" s="232">
        <v>890</v>
      </c>
      <c r="AI27" s="232"/>
      <c r="AJ27" s="232"/>
      <c r="AK27" s="232">
        <v>625</v>
      </c>
      <c r="AL27" s="232"/>
      <c r="AM27" s="232"/>
      <c r="AN27" s="232">
        <v>413</v>
      </c>
      <c r="AO27" s="232"/>
      <c r="AP27" s="232"/>
      <c r="AQ27" s="232">
        <v>286</v>
      </c>
      <c r="AR27" s="232"/>
      <c r="AS27" s="232"/>
      <c r="AT27" s="232">
        <v>328</v>
      </c>
      <c r="AU27" s="232"/>
      <c r="AV27" s="232"/>
      <c r="AW27" s="232">
        <v>411</v>
      </c>
      <c r="AX27" s="232"/>
      <c r="AY27" s="232"/>
      <c r="AZ27" s="232">
        <v>926</v>
      </c>
      <c r="BA27" s="232"/>
      <c r="BB27" s="232"/>
      <c r="BC27" s="232">
        <v>515</v>
      </c>
      <c r="BD27" s="232"/>
      <c r="BE27" s="232"/>
      <c r="BF27" s="232">
        <v>146</v>
      </c>
      <c r="BG27" s="232"/>
      <c r="BH27" s="232"/>
    </row>
    <row r="28" spans="1:60" ht="24" customHeight="1">
      <c r="A28" s="6"/>
      <c r="B28" s="6"/>
      <c r="K28" s="13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</row>
    <row r="29" spans="1:60" ht="24" customHeight="1">
      <c r="A29" s="6"/>
      <c r="B29" s="6"/>
      <c r="K29" s="13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</row>
    <row r="30" spans="1:60" ht="24" customHeight="1">
      <c r="A30" s="6"/>
      <c r="B30" s="155" t="s">
        <v>525</v>
      </c>
      <c r="C30" s="206" t="s">
        <v>526</v>
      </c>
      <c r="D30" s="206"/>
      <c r="E30" s="206"/>
      <c r="F30" s="206"/>
      <c r="G30" s="206"/>
      <c r="H30" s="156"/>
      <c r="I30" s="156"/>
      <c r="J30" s="156"/>
      <c r="K30" s="157"/>
      <c r="L30" s="156"/>
      <c r="M30" s="236">
        <f>SUM(M32,M34,M36)</f>
        <v>914230</v>
      </c>
      <c r="N30" s="236"/>
      <c r="O30" s="236"/>
      <c r="P30" s="236">
        <f>SUM(P32,P34,P36)</f>
        <v>679550</v>
      </c>
      <c r="Q30" s="236"/>
      <c r="R30" s="236"/>
      <c r="S30" s="236">
        <f>SUM(S32,S34,S36)</f>
        <v>234680</v>
      </c>
      <c r="T30" s="236"/>
      <c r="U30" s="236"/>
      <c r="V30" s="236">
        <f>SUM(V32,V34,V36)</f>
        <v>361050</v>
      </c>
      <c r="W30" s="236"/>
      <c r="X30" s="236"/>
      <c r="Y30" s="236">
        <f>SUM(Y32,Y34,Y36)</f>
        <v>71386</v>
      </c>
      <c r="Z30" s="236"/>
      <c r="AA30" s="236"/>
      <c r="AB30" s="236">
        <f>SUM(AB32,AB34,AB36)</f>
        <v>32968</v>
      </c>
      <c r="AC30" s="236"/>
      <c r="AD30" s="236"/>
      <c r="AE30" s="236">
        <f>SUM(AE32,AE34,AE36)</f>
        <v>50912</v>
      </c>
      <c r="AF30" s="236"/>
      <c r="AG30" s="236"/>
      <c r="AH30" s="236">
        <f>SUM(AH32,AH34,AH36)</f>
        <v>27632</v>
      </c>
      <c r="AI30" s="236"/>
      <c r="AJ30" s="236"/>
      <c r="AK30" s="236">
        <f>SUM(AK32,AK34,AK36)</f>
        <v>46116</v>
      </c>
      <c r="AL30" s="236"/>
      <c r="AM30" s="236"/>
      <c r="AN30" s="236">
        <f>SUM(AN32,AN34,AN36)</f>
        <v>27949</v>
      </c>
      <c r="AO30" s="236"/>
      <c r="AP30" s="236"/>
      <c r="AQ30" s="236">
        <f>SUM(AQ32,AQ34,AQ36)</f>
        <v>11105</v>
      </c>
      <c r="AR30" s="236"/>
      <c r="AS30" s="236"/>
      <c r="AT30" s="236">
        <f>SUM(AT32,AT34,AT36)</f>
        <v>8372</v>
      </c>
      <c r="AU30" s="236"/>
      <c r="AV30" s="236"/>
      <c r="AW30" s="236">
        <f>SUM(AW32,AW34,AW36)</f>
        <v>6016</v>
      </c>
      <c r="AX30" s="236"/>
      <c r="AY30" s="236"/>
      <c r="AZ30" s="236">
        <f>SUM(AZ32,AZ34,AZ36)</f>
        <v>36044</v>
      </c>
      <c r="BA30" s="236"/>
      <c r="BB30" s="236"/>
      <c r="BC30" s="236">
        <f>SUM(BC32,BC34,BC36)</f>
        <v>21220</v>
      </c>
      <c r="BD30" s="236"/>
      <c r="BE30" s="236"/>
      <c r="BF30" s="236">
        <f>SUM(BF32,BF34,BF36)</f>
        <v>6197</v>
      </c>
      <c r="BG30" s="236"/>
      <c r="BH30" s="236"/>
    </row>
    <row r="31" spans="1:60" ht="24" customHeight="1">
      <c r="A31" s="6"/>
      <c r="B31" s="6"/>
      <c r="K31" s="13"/>
      <c r="M31" s="219"/>
      <c r="N31" s="219"/>
      <c r="O31" s="219"/>
      <c r="P31" s="219"/>
      <c r="Q31" s="219"/>
      <c r="R31" s="219"/>
      <c r="S31" s="219"/>
      <c r="T31" s="219"/>
      <c r="U31" s="219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</row>
    <row r="32" spans="1:60" ht="24" customHeight="1">
      <c r="A32" s="6"/>
      <c r="B32" s="203" t="s">
        <v>514</v>
      </c>
      <c r="C32" s="204"/>
      <c r="D32" s="213" t="s">
        <v>527</v>
      </c>
      <c r="E32" s="213"/>
      <c r="F32" s="213"/>
      <c r="G32" s="213"/>
      <c r="H32" s="213"/>
      <c r="I32" s="213"/>
      <c r="J32" s="213"/>
      <c r="K32" s="13"/>
      <c r="M32" s="232">
        <v>480064</v>
      </c>
      <c r="N32" s="232"/>
      <c r="O32" s="232"/>
      <c r="P32" s="232">
        <v>375839</v>
      </c>
      <c r="Q32" s="232"/>
      <c r="R32" s="232"/>
      <c r="S32" s="232">
        <v>104225</v>
      </c>
      <c r="T32" s="232"/>
      <c r="U32" s="232"/>
      <c r="V32" s="232">
        <v>206532</v>
      </c>
      <c r="W32" s="232"/>
      <c r="X32" s="232"/>
      <c r="Y32" s="232">
        <v>41489</v>
      </c>
      <c r="Z32" s="232"/>
      <c r="AA32" s="232"/>
      <c r="AB32" s="232">
        <v>12986</v>
      </c>
      <c r="AC32" s="232"/>
      <c r="AD32" s="232"/>
      <c r="AE32" s="232">
        <v>29321</v>
      </c>
      <c r="AF32" s="232"/>
      <c r="AG32" s="232"/>
      <c r="AH32" s="232">
        <v>12008</v>
      </c>
      <c r="AI32" s="232"/>
      <c r="AJ32" s="232"/>
      <c r="AK32" s="232">
        <v>34737</v>
      </c>
      <c r="AL32" s="232"/>
      <c r="AM32" s="232"/>
      <c r="AN32" s="232">
        <v>20019</v>
      </c>
      <c r="AO32" s="232"/>
      <c r="AP32" s="232"/>
      <c r="AQ32" s="232">
        <v>3552</v>
      </c>
      <c r="AR32" s="232"/>
      <c r="AS32" s="232"/>
      <c r="AT32" s="232">
        <v>921</v>
      </c>
      <c r="AU32" s="232"/>
      <c r="AV32" s="232"/>
      <c r="AW32" s="232">
        <v>-3431</v>
      </c>
      <c r="AX32" s="232"/>
      <c r="AY32" s="232"/>
      <c r="AZ32" s="232">
        <v>17705</v>
      </c>
      <c r="BA32" s="232"/>
      <c r="BB32" s="232"/>
      <c r="BC32" s="232">
        <v>12468</v>
      </c>
      <c r="BD32" s="232"/>
      <c r="BE32" s="232"/>
      <c r="BF32" s="232">
        <v>2375</v>
      </c>
      <c r="BG32" s="232"/>
      <c r="BH32" s="232"/>
    </row>
    <row r="33" spans="1:60" ht="24" customHeight="1">
      <c r="A33" s="6"/>
      <c r="B33" s="6"/>
      <c r="K33" s="13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</row>
    <row r="34" spans="1:60" ht="24" customHeight="1">
      <c r="A34" s="6"/>
      <c r="B34" s="203" t="s">
        <v>528</v>
      </c>
      <c r="C34" s="204"/>
      <c r="D34" s="213" t="s">
        <v>529</v>
      </c>
      <c r="E34" s="213"/>
      <c r="F34" s="213"/>
      <c r="G34" s="213"/>
      <c r="H34" s="213"/>
      <c r="I34" s="213"/>
      <c r="J34" s="213"/>
      <c r="K34" s="13"/>
      <c r="M34" s="232">
        <v>93980</v>
      </c>
      <c r="N34" s="232"/>
      <c r="O34" s="232"/>
      <c r="P34" s="232">
        <v>82154</v>
      </c>
      <c r="Q34" s="232"/>
      <c r="R34" s="232"/>
      <c r="S34" s="232">
        <v>11826</v>
      </c>
      <c r="T34" s="232"/>
      <c r="U34" s="232"/>
      <c r="V34" s="232">
        <v>65781</v>
      </c>
      <c r="W34" s="232"/>
      <c r="X34" s="232"/>
      <c r="Y34" s="232">
        <v>3925</v>
      </c>
      <c r="Z34" s="232"/>
      <c r="AA34" s="232"/>
      <c r="AB34" s="232">
        <v>2387</v>
      </c>
      <c r="AC34" s="232"/>
      <c r="AD34" s="232"/>
      <c r="AE34" s="232">
        <v>2026</v>
      </c>
      <c r="AF34" s="232"/>
      <c r="AG34" s="232"/>
      <c r="AH34" s="232">
        <v>1649</v>
      </c>
      <c r="AI34" s="232"/>
      <c r="AJ34" s="232"/>
      <c r="AK34" s="232">
        <v>1373</v>
      </c>
      <c r="AL34" s="232"/>
      <c r="AM34" s="232"/>
      <c r="AN34" s="232">
        <v>786</v>
      </c>
      <c r="AO34" s="232"/>
      <c r="AP34" s="232"/>
      <c r="AQ34" s="232">
        <v>863</v>
      </c>
      <c r="AR34" s="232"/>
      <c r="AS34" s="232"/>
      <c r="AT34" s="232">
        <v>724</v>
      </c>
      <c r="AU34" s="232"/>
      <c r="AV34" s="232"/>
      <c r="AW34" s="232">
        <v>780</v>
      </c>
      <c r="AX34" s="232"/>
      <c r="AY34" s="232"/>
      <c r="AZ34" s="232">
        <v>1860</v>
      </c>
      <c r="BA34" s="232"/>
      <c r="BB34" s="232"/>
      <c r="BC34" s="232">
        <v>732</v>
      </c>
      <c r="BD34" s="232"/>
      <c r="BE34" s="232"/>
      <c r="BF34" s="232">
        <v>313</v>
      </c>
      <c r="BG34" s="232"/>
      <c r="BH34" s="232"/>
    </row>
    <row r="35" spans="1:60" ht="24" customHeight="1">
      <c r="A35" s="6"/>
      <c r="B35" s="6"/>
      <c r="K35" s="13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</row>
    <row r="36" spans="1:60" ht="24" customHeight="1">
      <c r="A36" s="6"/>
      <c r="B36" s="203" t="s">
        <v>530</v>
      </c>
      <c r="C36" s="204"/>
      <c r="D36" s="213" t="s">
        <v>531</v>
      </c>
      <c r="E36" s="213"/>
      <c r="F36" s="213"/>
      <c r="G36" s="213"/>
      <c r="H36" s="213"/>
      <c r="I36" s="213"/>
      <c r="J36" s="213"/>
      <c r="K36" s="13"/>
      <c r="M36" s="232">
        <f>SUM(M37:O39)</f>
        <v>340186</v>
      </c>
      <c r="N36" s="232"/>
      <c r="O36" s="232"/>
      <c r="P36" s="232">
        <f>SUM(P37:R39)</f>
        <v>221557</v>
      </c>
      <c r="Q36" s="232"/>
      <c r="R36" s="232"/>
      <c r="S36" s="232">
        <f>SUM(S37:U39)</f>
        <v>118629</v>
      </c>
      <c r="T36" s="232"/>
      <c r="U36" s="232"/>
      <c r="V36" s="232">
        <f>SUM(V37:X39)</f>
        <v>88737</v>
      </c>
      <c r="W36" s="232"/>
      <c r="X36" s="232"/>
      <c r="Y36" s="232">
        <f>SUM(Y37:AA39)</f>
        <v>25972</v>
      </c>
      <c r="Z36" s="232"/>
      <c r="AA36" s="232"/>
      <c r="AB36" s="232">
        <f>SUM(AB37:AD39)</f>
        <v>17595</v>
      </c>
      <c r="AC36" s="232"/>
      <c r="AD36" s="232"/>
      <c r="AE36" s="232">
        <f>SUM(AE37:AG39)</f>
        <v>19565</v>
      </c>
      <c r="AF36" s="232"/>
      <c r="AG36" s="232"/>
      <c r="AH36" s="232">
        <f>SUM(AH37:AJ39)</f>
        <v>13975</v>
      </c>
      <c r="AI36" s="232"/>
      <c r="AJ36" s="232"/>
      <c r="AK36" s="232">
        <f>SUM(AK37:AM39)</f>
        <v>10006</v>
      </c>
      <c r="AL36" s="232"/>
      <c r="AM36" s="232"/>
      <c r="AN36" s="232">
        <f>SUM(AN37:AP39)</f>
        <v>7144</v>
      </c>
      <c r="AO36" s="232"/>
      <c r="AP36" s="232"/>
      <c r="AQ36" s="232">
        <f>SUM(AQ37:AS39)</f>
        <v>6690</v>
      </c>
      <c r="AR36" s="232"/>
      <c r="AS36" s="232"/>
      <c r="AT36" s="232">
        <f>SUM(AT37:AV39)</f>
        <v>6727</v>
      </c>
      <c r="AU36" s="232"/>
      <c r="AV36" s="232"/>
      <c r="AW36" s="232">
        <f>SUM(AW37:AY39)</f>
        <v>8667</v>
      </c>
      <c r="AX36" s="232"/>
      <c r="AY36" s="232"/>
      <c r="AZ36" s="232">
        <f>SUM(AZ37:BB39)</f>
        <v>16479</v>
      </c>
      <c r="BA36" s="232"/>
      <c r="BB36" s="232"/>
      <c r="BC36" s="232">
        <f>SUM(BC37:BE39)</f>
        <v>8020</v>
      </c>
      <c r="BD36" s="232"/>
      <c r="BE36" s="232"/>
      <c r="BF36" s="232">
        <f>SUM(BF37:BH39)</f>
        <v>3509</v>
      </c>
      <c r="BG36" s="232"/>
      <c r="BH36" s="232"/>
    </row>
    <row r="37" spans="1:60" ht="24" customHeight="1">
      <c r="A37" s="6"/>
      <c r="B37" s="6"/>
      <c r="C37" s="186" t="s">
        <v>532</v>
      </c>
      <c r="D37" s="186"/>
      <c r="E37" s="213" t="s">
        <v>533</v>
      </c>
      <c r="F37" s="231"/>
      <c r="G37" s="231"/>
      <c r="H37" s="231"/>
      <c r="I37" s="231"/>
      <c r="J37" s="231"/>
      <c r="K37" s="231"/>
      <c r="M37" s="232">
        <v>63067</v>
      </c>
      <c r="N37" s="232"/>
      <c r="O37" s="232"/>
      <c r="P37" s="232">
        <v>25214</v>
      </c>
      <c r="Q37" s="232"/>
      <c r="R37" s="232"/>
      <c r="S37" s="232">
        <v>37853</v>
      </c>
      <c r="T37" s="232"/>
      <c r="U37" s="232"/>
      <c r="V37" s="232">
        <v>3541</v>
      </c>
      <c r="W37" s="232"/>
      <c r="X37" s="232"/>
      <c r="Y37" s="232">
        <v>578</v>
      </c>
      <c r="Z37" s="232"/>
      <c r="AA37" s="232"/>
      <c r="AB37" s="232">
        <v>1575</v>
      </c>
      <c r="AC37" s="232"/>
      <c r="AD37" s="232"/>
      <c r="AE37" s="232">
        <v>3202</v>
      </c>
      <c r="AF37" s="232"/>
      <c r="AG37" s="232"/>
      <c r="AH37" s="232">
        <v>1812</v>
      </c>
      <c r="AI37" s="232"/>
      <c r="AJ37" s="232"/>
      <c r="AK37" s="232">
        <v>1510</v>
      </c>
      <c r="AL37" s="232"/>
      <c r="AM37" s="232"/>
      <c r="AN37" s="232">
        <v>1912</v>
      </c>
      <c r="AO37" s="232"/>
      <c r="AP37" s="232"/>
      <c r="AQ37" s="232">
        <v>2099</v>
      </c>
      <c r="AR37" s="232"/>
      <c r="AS37" s="232"/>
      <c r="AT37" s="232">
        <v>1889</v>
      </c>
      <c r="AU37" s="232"/>
      <c r="AV37" s="232"/>
      <c r="AW37" s="232">
        <v>3266</v>
      </c>
      <c r="AX37" s="232"/>
      <c r="AY37" s="232"/>
      <c r="AZ37" s="232">
        <v>3830</v>
      </c>
      <c r="BA37" s="232"/>
      <c r="BB37" s="232"/>
      <c r="BC37" s="232">
        <v>1766</v>
      </c>
      <c r="BD37" s="232"/>
      <c r="BE37" s="232"/>
      <c r="BF37" s="232">
        <v>1266</v>
      </c>
      <c r="BG37" s="232"/>
      <c r="BH37" s="232"/>
    </row>
    <row r="38" spans="1:60" ht="24" customHeight="1">
      <c r="A38" s="6"/>
      <c r="B38" s="6"/>
      <c r="C38" s="186" t="s">
        <v>534</v>
      </c>
      <c r="D38" s="186"/>
      <c r="E38" s="213" t="s">
        <v>535</v>
      </c>
      <c r="F38" s="231"/>
      <c r="G38" s="231"/>
      <c r="H38" s="231"/>
      <c r="I38" s="231"/>
      <c r="J38" s="231"/>
      <c r="K38" s="231"/>
      <c r="M38" s="232">
        <v>94682</v>
      </c>
      <c r="N38" s="232"/>
      <c r="O38" s="232"/>
      <c r="P38" s="232">
        <v>71006</v>
      </c>
      <c r="Q38" s="232"/>
      <c r="R38" s="232"/>
      <c r="S38" s="232">
        <v>23676</v>
      </c>
      <c r="T38" s="232"/>
      <c r="U38" s="232"/>
      <c r="V38" s="232">
        <v>31705</v>
      </c>
      <c r="W38" s="232"/>
      <c r="X38" s="232"/>
      <c r="Y38" s="232">
        <v>10737</v>
      </c>
      <c r="Z38" s="232"/>
      <c r="AA38" s="232"/>
      <c r="AB38" s="232">
        <v>5402</v>
      </c>
      <c r="AC38" s="232"/>
      <c r="AD38" s="232"/>
      <c r="AE38" s="232">
        <v>6538</v>
      </c>
      <c r="AF38" s="232"/>
      <c r="AG38" s="232"/>
      <c r="AH38" s="232">
        <v>4497</v>
      </c>
      <c r="AI38" s="232"/>
      <c r="AJ38" s="232"/>
      <c r="AK38" s="232">
        <v>2551</v>
      </c>
      <c r="AL38" s="232"/>
      <c r="AM38" s="232"/>
      <c r="AN38" s="232">
        <v>1632</v>
      </c>
      <c r="AO38" s="232"/>
      <c r="AP38" s="232"/>
      <c r="AQ38" s="232">
        <v>1464</v>
      </c>
      <c r="AR38" s="232"/>
      <c r="AS38" s="232"/>
      <c r="AT38" s="232">
        <v>1368</v>
      </c>
      <c r="AU38" s="232"/>
      <c r="AV38" s="232"/>
      <c r="AW38" s="232">
        <v>1672</v>
      </c>
      <c r="AX38" s="232"/>
      <c r="AY38" s="232"/>
      <c r="AZ38" s="232">
        <v>3440</v>
      </c>
      <c r="BA38" s="232"/>
      <c r="BB38" s="232"/>
      <c r="BC38" s="232">
        <v>1866</v>
      </c>
      <c r="BD38" s="232"/>
      <c r="BE38" s="232"/>
      <c r="BF38" s="232">
        <v>552</v>
      </c>
      <c r="BG38" s="232"/>
      <c r="BH38" s="232"/>
    </row>
    <row r="39" spans="1:60" ht="24" customHeight="1">
      <c r="A39" s="6"/>
      <c r="B39" s="6"/>
      <c r="C39" s="186" t="s">
        <v>536</v>
      </c>
      <c r="D39" s="186"/>
      <c r="E39" s="213" t="s">
        <v>537</v>
      </c>
      <c r="F39" s="231"/>
      <c r="G39" s="231"/>
      <c r="H39" s="231"/>
      <c r="I39" s="231"/>
      <c r="J39" s="231"/>
      <c r="K39" s="231"/>
      <c r="M39" s="232">
        <v>182437</v>
      </c>
      <c r="N39" s="232"/>
      <c r="O39" s="232"/>
      <c r="P39" s="232">
        <v>125337</v>
      </c>
      <c r="Q39" s="232"/>
      <c r="R39" s="232"/>
      <c r="S39" s="232">
        <v>57100</v>
      </c>
      <c r="T39" s="232"/>
      <c r="U39" s="232"/>
      <c r="V39" s="232">
        <v>53491</v>
      </c>
      <c r="W39" s="232"/>
      <c r="X39" s="232"/>
      <c r="Y39" s="232">
        <v>14657</v>
      </c>
      <c r="Z39" s="232"/>
      <c r="AA39" s="232"/>
      <c r="AB39" s="232">
        <v>10618</v>
      </c>
      <c r="AC39" s="232"/>
      <c r="AD39" s="232"/>
      <c r="AE39" s="232">
        <v>9825</v>
      </c>
      <c r="AF39" s="232"/>
      <c r="AG39" s="232"/>
      <c r="AH39" s="232">
        <v>7666</v>
      </c>
      <c r="AI39" s="232"/>
      <c r="AJ39" s="232"/>
      <c r="AK39" s="232">
        <v>5945</v>
      </c>
      <c r="AL39" s="232"/>
      <c r="AM39" s="232"/>
      <c r="AN39" s="232">
        <v>3600</v>
      </c>
      <c r="AO39" s="232"/>
      <c r="AP39" s="232"/>
      <c r="AQ39" s="232">
        <v>3127</v>
      </c>
      <c r="AR39" s="232"/>
      <c r="AS39" s="232"/>
      <c r="AT39" s="232">
        <v>3470</v>
      </c>
      <c r="AU39" s="232"/>
      <c r="AV39" s="232"/>
      <c r="AW39" s="232">
        <v>3729</v>
      </c>
      <c r="AX39" s="232"/>
      <c r="AY39" s="232"/>
      <c r="AZ39" s="232">
        <v>9209</v>
      </c>
      <c r="BA39" s="232"/>
      <c r="BB39" s="232"/>
      <c r="BC39" s="232">
        <v>4388</v>
      </c>
      <c r="BD39" s="232"/>
      <c r="BE39" s="232"/>
      <c r="BF39" s="232">
        <v>1691</v>
      </c>
      <c r="BG39" s="232"/>
      <c r="BH39" s="232"/>
    </row>
    <row r="40" spans="13:60" ht="24" customHeight="1" thickBot="1">
      <c r="M40" s="202"/>
      <c r="N40" s="202"/>
      <c r="O40" s="202"/>
      <c r="P40" s="202"/>
      <c r="Q40" s="202"/>
      <c r="R40" s="202"/>
      <c r="S40" s="202"/>
      <c r="T40" s="202"/>
      <c r="U40" s="202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</row>
    <row r="41" spans="1:60" ht="20.25" customHeight="1">
      <c r="A41" s="10"/>
      <c r="B41" s="192" t="s">
        <v>810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90" t="s">
        <v>237</v>
      </c>
      <c r="BB41" s="191"/>
      <c r="BC41" s="191"/>
      <c r="BD41" s="191"/>
      <c r="BE41" s="191"/>
      <c r="BF41" s="191"/>
      <c r="BG41" s="191"/>
      <c r="BH41" s="191"/>
    </row>
    <row r="42" spans="2:60" ht="20.25" customHeight="1">
      <c r="B42" s="193" t="s">
        <v>766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BA42" s="188" t="s">
        <v>52</v>
      </c>
      <c r="BB42" s="189"/>
      <c r="BC42" s="189"/>
      <c r="BD42" s="189"/>
      <c r="BE42" s="189"/>
      <c r="BF42" s="189"/>
      <c r="BG42" s="189"/>
      <c r="BH42" s="189"/>
    </row>
  </sheetData>
  <mergeCells count="623">
    <mergeCell ref="A6:D6"/>
    <mergeCell ref="F6:G6"/>
    <mergeCell ref="B41:U41"/>
    <mergeCell ref="B42:U42"/>
    <mergeCell ref="S10:U10"/>
    <mergeCell ref="S8:U8"/>
    <mergeCell ref="M40:O40"/>
    <mergeCell ref="P40:R40"/>
    <mergeCell ref="M31:O31"/>
    <mergeCell ref="P31:R31"/>
    <mergeCell ref="BA42:BH42"/>
    <mergeCell ref="AZ8:BB8"/>
    <mergeCell ref="BC8:BE8"/>
    <mergeCell ref="BF8:BH8"/>
    <mergeCell ref="BF35:BH35"/>
    <mergeCell ref="BC34:BE34"/>
    <mergeCell ref="BF34:BH34"/>
    <mergeCell ref="BF40:BH40"/>
    <mergeCell ref="BA41:BH41"/>
    <mergeCell ref="BF37:BH37"/>
    <mergeCell ref="AH10:AJ10"/>
    <mergeCell ref="AK10:AM10"/>
    <mergeCell ref="AB8:AD8"/>
    <mergeCell ref="AE8:AG8"/>
    <mergeCell ref="AH8:AJ8"/>
    <mergeCell ref="AK8:AM8"/>
    <mergeCell ref="V10:X10"/>
    <mergeCell ref="Y10:AA10"/>
    <mergeCell ref="AB10:AD10"/>
    <mergeCell ref="AE10:AG10"/>
    <mergeCell ref="AT8:AV8"/>
    <mergeCell ref="AW8:AY8"/>
    <mergeCell ref="AN10:AP10"/>
    <mergeCell ref="AQ10:AS10"/>
    <mergeCell ref="AT10:AV10"/>
    <mergeCell ref="AW10:AY10"/>
    <mergeCell ref="AN8:AP8"/>
    <mergeCell ref="AQ8:AS8"/>
    <mergeCell ref="P8:R8"/>
    <mergeCell ref="V8:X8"/>
    <mergeCell ref="Y8:AA8"/>
    <mergeCell ref="M39:O39"/>
    <mergeCell ref="P39:R39"/>
    <mergeCell ref="M36:O36"/>
    <mergeCell ref="P34:R34"/>
    <mergeCell ref="P33:R33"/>
    <mergeCell ref="M10:O10"/>
    <mergeCell ref="M35:O35"/>
    <mergeCell ref="M34:O34"/>
    <mergeCell ref="M30:O30"/>
    <mergeCell ref="M22:O22"/>
    <mergeCell ref="P22:R22"/>
    <mergeCell ref="P30:R30"/>
    <mergeCell ref="M28:O28"/>
    <mergeCell ref="P28:R28"/>
    <mergeCell ref="M20:O20"/>
    <mergeCell ref="AB35:AD35"/>
    <mergeCell ref="AE35:AG35"/>
    <mergeCell ref="AH35:AJ35"/>
    <mergeCell ref="Y33:AA33"/>
    <mergeCell ref="AB33:AD33"/>
    <mergeCell ref="AE33:AG33"/>
    <mergeCell ref="AH33:AJ33"/>
    <mergeCell ref="AE34:AG34"/>
    <mergeCell ref="AH34:AJ34"/>
    <mergeCell ref="P36:R36"/>
    <mergeCell ref="S35:U35"/>
    <mergeCell ref="V35:X35"/>
    <mergeCell ref="Y35:AA35"/>
    <mergeCell ref="P35:R35"/>
    <mergeCell ref="AE36:AG36"/>
    <mergeCell ref="AH36:AJ36"/>
    <mergeCell ref="AZ35:BB35"/>
    <mergeCell ref="BC35:BE35"/>
    <mergeCell ref="AK35:AM35"/>
    <mergeCell ref="AN35:AP35"/>
    <mergeCell ref="AQ35:AS35"/>
    <mergeCell ref="AT35:AV35"/>
    <mergeCell ref="AW35:AY35"/>
    <mergeCell ref="AK36:AM36"/>
    <mergeCell ref="AK33:AM33"/>
    <mergeCell ref="AN33:AP33"/>
    <mergeCell ref="AQ33:AS33"/>
    <mergeCell ref="AT33:AV33"/>
    <mergeCell ref="V37:X37"/>
    <mergeCell ref="C9:G9"/>
    <mergeCell ref="C18:G18"/>
    <mergeCell ref="C30:G30"/>
    <mergeCell ref="M33:O33"/>
    <mergeCell ref="J27:K27"/>
    <mergeCell ref="D11:K11"/>
    <mergeCell ref="D13:K13"/>
    <mergeCell ref="D15:K15"/>
    <mergeCell ref="J21:K21"/>
    <mergeCell ref="C38:D38"/>
    <mergeCell ref="C37:D37"/>
    <mergeCell ref="S37:U37"/>
    <mergeCell ref="M37:O37"/>
    <mergeCell ref="P37:R37"/>
    <mergeCell ref="S38:U38"/>
    <mergeCell ref="P38:R38"/>
    <mergeCell ref="M38:O38"/>
    <mergeCell ref="C39:D39"/>
    <mergeCell ref="D32:J32"/>
    <mergeCell ref="D34:J34"/>
    <mergeCell ref="D36:J36"/>
    <mergeCell ref="E37:K37"/>
    <mergeCell ref="E38:K38"/>
    <mergeCell ref="E39:K39"/>
    <mergeCell ref="B32:C32"/>
    <mergeCell ref="B34:C34"/>
    <mergeCell ref="B36:C36"/>
    <mergeCell ref="D26:H26"/>
    <mergeCell ref="J26:K26"/>
    <mergeCell ref="D23:H23"/>
    <mergeCell ref="B23:C23"/>
    <mergeCell ref="J23:K23"/>
    <mergeCell ref="J24:K24"/>
    <mergeCell ref="B26:C26"/>
    <mergeCell ref="D24:H24"/>
    <mergeCell ref="AB15:AD15"/>
    <mergeCell ref="S7:U7"/>
    <mergeCell ref="B11:C11"/>
    <mergeCell ref="B13:C13"/>
    <mergeCell ref="B15:C15"/>
    <mergeCell ref="Y13:AA13"/>
    <mergeCell ref="AB13:AD13"/>
    <mergeCell ref="S11:U11"/>
    <mergeCell ref="M11:O11"/>
    <mergeCell ref="M8:O8"/>
    <mergeCell ref="BB2:BH2"/>
    <mergeCell ref="M7:O7"/>
    <mergeCell ref="M6:O6"/>
    <mergeCell ref="B20:C20"/>
    <mergeCell ref="D20:H20"/>
    <mergeCell ref="J20:K20"/>
    <mergeCell ref="AZ20:BB20"/>
    <mergeCell ref="BC20:BE20"/>
    <mergeCell ref="BF20:BH20"/>
    <mergeCell ref="BC18:BE18"/>
    <mergeCell ref="AT40:AV40"/>
    <mergeCell ref="AW40:AY40"/>
    <mergeCell ref="AZ40:BB40"/>
    <mergeCell ref="BC40:BE40"/>
    <mergeCell ref="AH40:AJ40"/>
    <mergeCell ref="AK40:AM40"/>
    <mergeCell ref="AN40:AP40"/>
    <mergeCell ref="AQ40:AS40"/>
    <mergeCell ref="S40:U40"/>
    <mergeCell ref="V40:X40"/>
    <mergeCell ref="Y40:AA40"/>
    <mergeCell ref="AB40:AD40"/>
    <mergeCell ref="AE40:AG40"/>
    <mergeCell ref="BC39:BE39"/>
    <mergeCell ref="BF39:BH39"/>
    <mergeCell ref="AZ38:BB38"/>
    <mergeCell ref="BC38:BE38"/>
    <mergeCell ref="BF38:BH38"/>
    <mergeCell ref="AE39:AG39"/>
    <mergeCell ref="AH39:AJ39"/>
    <mergeCell ref="AK39:AM39"/>
    <mergeCell ref="AN39:AP39"/>
    <mergeCell ref="AQ39:AS39"/>
    <mergeCell ref="AT39:AV39"/>
    <mergeCell ref="AW39:AY39"/>
    <mergeCell ref="AZ37:BB37"/>
    <mergeCell ref="AZ39:BB39"/>
    <mergeCell ref="AQ38:AS38"/>
    <mergeCell ref="AT38:AV38"/>
    <mergeCell ref="AW38:AY38"/>
    <mergeCell ref="AQ37:AS37"/>
    <mergeCell ref="AT37:AV37"/>
    <mergeCell ref="AE38:AG38"/>
    <mergeCell ref="AH38:AJ38"/>
    <mergeCell ref="AK38:AM38"/>
    <mergeCell ref="AN38:AP38"/>
    <mergeCell ref="AW37:AY37"/>
    <mergeCell ref="BC37:BE37"/>
    <mergeCell ref="AE37:AG37"/>
    <mergeCell ref="AH37:AJ37"/>
    <mergeCell ref="AK37:AM37"/>
    <mergeCell ref="AN37:AP37"/>
    <mergeCell ref="AN36:AP36"/>
    <mergeCell ref="AQ36:AS36"/>
    <mergeCell ref="AT36:AV36"/>
    <mergeCell ref="AW36:AY36"/>
    <mergeCell ref="AZ36:BB36"/>
    <mergeCell ref="BC32:BE32"/>
    <mergeCell ref="BF32:BH32"/>
    <mergeCell ref="BC36:BE36"/>
    <mergeCell ref="BF36:BH36"/>
    <mergeCell ref="AZ32:BB32"/>
    <mergeCell ref="AW33:AY33"/>
    <mergeCell ref="AZ33:BB33"/>
    <mergeCell ref="BC33:BE33"/>
    <mergeCell ref="BF33:BH33"/>
    <mergeCell ref="AK34:AM34"/>
    <mergeCell ref="AN34:AP34"/>
    <mergeCell ref="AQ34:AS34"/>
    <mergeCell ref="AT34:AV34"/>
    <mergeCell ref="AW34:AY34"/>
    <mergeCell ref="AZ34:BB34"/>
    <mergeCell ref="BF30:BH30"/>
    <mergeCell ref="AE32:AG32"/>
    <mergeCell ref="AH32:AJ32"/>
    <mergeCell ref="AK32:AM32"/>
    <mergeCell ref="AN32:AP32"/>
    <mergeCell ref="AQ32:AS32"/>
    <mergeCell ref="AT32:AV32"/>
    <mergeCell ref="AW32:AY32"/>
    <mergeCell ref="AT30:AV30"/>
    <mergeCell ref="AW30:AY30"/>
    <mergeCell ref="AZ30:BB30"/>
    <mergeCell ref="BC30:BE30"/>
    <mergeCell ref="AE30:AG30"/>
    <mergeCell ref="AH30:AJ30"/>
    <mergeCell ref="AK30:AM30"/>
    <mergeCell ref="AN30:AP30"/>
    <mergeCell ref="BC27:BE27"/>
    <mergeCell ref="BF27:BH27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6:BE26"/>
    <mergeCell ref="BF26:BH26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4:BE24"/>
    <mergeCell ref="BF24:BH24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3:BE23"/>
    <mergeCell ref="BF23:BH23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1:BE21"/>
    <mergeCell ref="BF21:BH21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AE21:AG21"/>
    <mergeCell ref="AH21:AJ21"/>
    <mergeCell ref="AK21:AM21"/>
    <mergeCell ref="AN21:AP21"/>
    <mergeCell ref="AQ21:AS21"/>
    <mergeCell ref="AT21:AV21"/>
    <mergeCell ref="AW21:AY21"/>
    <mergeCell ref="AZ18:BB18"/>
    <mergeCell ref="AT19:AV19"/>
    <mergeCell ref="AW19:AY19"/>
    <mergeCell ref="AZ19:BB19"/>
    <mergeCell ref="AZ21:BB21"/>
    <mergeCell ref="AQ18:AS18"/>
    <mergeCell ref="AT18:AV18"/>
    <mergeCell ref="BF18:BH18"/>
    <mergeCell ref="AE20:AG20"/>
    <mergeCell ref="AH20:AJ20"/>
    <mergeCell ref="AK20:AM20"/>
    <mergeCell ref="AN20:AP20"/>
    <mergeCell ref="AQ20:AS20"/>
    <mergeCell ref="AT20:AV20"/>
    <mergeCell ref="AW20:AY20"/>
    <mergeCell ref="AN19:AP19"/>
    <mergeCell ref="AQ19:AS19"/>
    <mergeCell ref="AZ16:BB16"/>
    <mergeCell ref="BC16:BE16"/>
    <mergeCell ref="BF16:BH16"/>
    <mergeCell ref="AE18:AG18"/>
    <mergeCell ref="AH18:AJ18"/>
    <mergeCell ref="AK18:AM18"/>
    <mergeCell ref="AN18:AP18"/>
    <mergeCell ref="AW18:AY18"/>
    <mergeCell ref="AN17:AP17"/>
    <mergeCell ref="AQ17:AS17"/>
    <mergeCell ref="AZ15:BB15"/>
    <mergeCell ref="BC15:BE15"/>
    <mergeCell ref="BF15:BH15"/>
    <mergeCell ref="AE16:AG16"/>
    <mergeCell ref="AH16:AJ16"/>
    <mergeCell ref="AK16:AM16"/>
    <mergeCell ref="AN16:AP16"/>
    <mergeCell ref="AQ16:AS16"/>
    <mergeCell ref="AT16:AV16"/>
    <mergeCell ref="AW16:AY16"/>
    <mergeCell ref="AZ13:BB13"/>
    <mergeCell ref="BC13:BE13"/>
    <mergeCell ref="BF13:BH13"/>
    <mergeCell ref="AE15:AG15"/>
    <mergeCell ref="AH15:AJ15"/>
    <mergeCell ref="AK15:AM15"/>
    <mergeCell ref="AN15:AP15"/>
    <mergeCell ref="AQ15:AS15"/>
    <mergeCell ref="AT15:AV15"/>
    <mergeCell ref="AW15:AY15"/>
    <mergeCell ref="AZ11:BB11"/>
    <mergeCell ref="BC11:BE11"/>
    <mergeCell ref="BF11:BH11"/>
    <mergeCell ref="AE13:AG13"/>
    <mergeCell ref="AH13:AJ13"/>
    <mergeCell ref="AK13:AM13"/>
    <mergeCell ref="AN13:AP13"/>
    <mergeCell ref="AQ13:AS13"/>
    <mergeCell ref="AT13:AV13"/>
    <mergeCell ref="AW13:AY13"/>
    <mergeCell ref="AZ9:BB9"/>
    <mergeCell ref="BC9:BE9"/>
    <mergeCell ref="BF9:BH9"/>
    <mergeCell ref="AE11:AG11"/>
    <mergeCell ref="AH11:AJ11"/>
    <mergeCell ref="AK11:AM11"/>
    <mergeCell ref="AN11:AP11"/>
    <mergeCell ref="AQ11:AS11"/>
    <mergeCell ref="AT11:AV11"/>
    <mergeCell ref="AW11:AY11"/>
    <mergeCell ref="AZ7:BB7"/>
    <mergeCell ref="BC7:BE7"/>
    <mergeCell ref="BF7:BH7"/>
    <mergeCell ref="AE9:AG9"/>
    <mergeCell ref="AH9:AJ9"/>
    <mergeCell ref="AK9:AM9"/>
    <mergeCell ref="AN9:AP9"/>
    <mergeCell ref="AQ9:AS9"/>
    <mergeCell ref="AT9:AV9"/>
    <mergeCell ref="AW9:AY9"/>
    <mergeCell ref="AZ6:BB6"/>
    <mergeCell ref="BC6:BE6"/>
    <mergeCell ref="BF6:BH6"/>
    <mergeCell ref="AE7:AG7"/>
    <mergeCell ref="AH7:AJ7"/>
    <mergeCell ref="AK7:AM7"/>
    <mergeCell ref="AN7:AP7"/>
    <mergeCell ref="AQ7:AS7"/>
    <mergeCell ref="AT7:AV7"/>
    <mergeCell ref="AW7:AY7"/>
    <mergeCell ref="BF4:BH4"/>
    <mergeCell ref="AZ3:BB4"/>
    <mergeCell ref="BC3:BH3"/>
    <mergeCell ref="AE6:AG6"/>
    <mergeCell ref="AH6:AJ6"/>
    <mergeCell ref="AK6:AM6"/>
    <mergeCell ref="AN6:AP6"/>
    <mergeCell ref="AQ6:AS6"/>
    <mergeCell ref="AT6:AV6"/>
    <mergeCell ref="AW6:AY6"/>
    <mergeCell ref="AQ3:AS4"/>
    <mergeCell ref="AT3:AV4"/>
    <mergeCell ref="AW3:AY4"/>
    <mergeCell ref="BC4:BE4"/>
    <mergeCell ref="AE3:AG4"/>
    <mergeCell ref="AH3:AJ4"/>
    <mergeCell ref="AK3:AM4"/>
    <mergeCell ref="AN3:AP4"/>
    <mergeCell ref="P3:R4"/>
    <mergeCell ref="S3:U4"/>
    <mergeCell ref="Y3:AA4"/>
    <mergeCell ref="AB3:AD4"/>
    <mergeCell ref="Y37:AA37"/>
    <mergeCell ref="AB37:AD37"/>
    <mergeCell ref="Y38:AA38"/>
    <mergeCell ref="AB38:AD38"/>
    <mergeCell ref="Y39:AA39"/>
    <mergeCell ref="AB39:AD39"/>
    <mergeCell ref="V38:X38"/>
    <mergeCell ref="S39:U39"/>
    <mergeCell ref="V39:X39"/>
    <mergeCell ref="V30:X30"/>
    <mergeCell ref="S31:U31"/>
    <mergeCell ref="V31:X31"/>
    <mergeCell ref="S30:U30"/>
    <mergeCell ref="V27:X27"/>
    <mergeCell ref="P29:R29"/>
    <mergeCell ref="Y36:AA36"/>
    <mergeCell ref="AB36:AD36"/>
    <mergeCell ref="S34:U34"/>
    <mergeCell ref="S36:U36"/>
    <mergeCell ref="V36:X36"/>
    <mergeCell ref="Y30:AA30"/>
    <mergeCell ref="AB30:AD30"/>
    <mergeCell ref="Y32:AA32"/>
    <mergeCell ref="V34:X34"/>
    <mergeCell ref="Y34:AA34"/>
    <mergeCell ref="AB34:AD34"/>
    <mergeCell ref="M32:O32"/>
    <mergeCell ref="P32:R32"/>
    <mergeCell ref="S32:U32"/>
    <mergeCell ref="V32:X32"/>
    <mergeCell ref="AB32:AD32"/>
    <mergeCell ref="S33:U33"/>
    <mergeCell ref="V33:X33"/>
    <mergeCell ref="Y27:AA27"/>
    <mergeCell ref="AB27:AD27"/>
    <mergeCell ref="M29:O29"/>
    <mergeCell ref="S29:U29"/>
    <mergeCell ref="V29:X29"/>
    <mergeCell ref="Y29:AA29"/>
    <mergeCell ref="AB29:AD29"/>
    <mergeCell ref="S27:U27"/>
    <mergeCell ref="M27:O27"/>
    <mergeCell ref="P27:R27"/>
    <mergeCell ref="AB24:AD24"/>
    <mergeCell ref="M26:O26"/>
    <mergeCell ref="S26:U26"/>
    <mergeCell ref="V26:X26"/>
    <mergeCell ref="Y26:AA26"/>
    <mergeCell ref="AB26:AD26"/>
    <mergeCell ref="M24:O24"/>
    <mergeCell ref="P26:R26"/>
    <mergeCell ref="S24:U24"/>
    <mergeCell ref="P24:R24"/>
    <mergeCell ref="AB21:AD21"/>
    <mergeCell ref="AB23:AD23"/>
    <mergeCell ref="S21:U21"/>
    <mergeCell ref="Y22:AA22"/>
    <mergeCell ref="AB22:AD22"/>
    <mergeCell ref="Y23:AA23"/>
    <mergeCell ref="S22:U22"/>
    <mergeCell ref="V22:X22"/>
    <mergeCell ref="Y21:AA21"/>
    <mergeCell ref="AB20:AD20"/>
    <mergeCell ref="V24:X24"/>
    <mergeCell ref="Y24:AA24"/>
    <mergeCell ref="M19:O19"/>
    <mergeCell ref="P19:R19"/>
    <mergeCell ref="M23:O23"/>
    <mergeCell ref="S23:U23"/>
    <mergeCell ref="V23:X23"/>
    <mergeCell ref="M21:O21"/>
    <mergeCell ref="V21:X21"/>
    <mergeCell ref="S20:U20"/>
    <mergeCell ref="V20:X20"/>
    <mergeCell ref="Y20:AA20"/>
    <mergeCell ref="Y18:AA18"/>
    <mergeCell ref="S19:U19"/>
    <mergeCell ref="V19:X19"/>
    <mergeCell ref="Y19:AA19"/>
    <mergeCell ref="S17:U17"/>
    <mergeCell ref="V17:X17"/>
    <mergeCell ref="Y17:AA17"/>
    <mergeCell ref="AB17:AD17"/>
    <mergeCell ref="AB18:AD18"/>
    <mergeCell ref="M16:O16"/>
    <mergeCell ref="S16:U16"/>
    <mergeCell ref="V16:X16"/>
    <mergeCell ref="M18:O18"/>
    <mergeCell ref="S18:U18"/>
    <mergeCell ref="V18:X18"/>
    <mergeCell ref="Y16:AA16"/>
    <mergeCell ref="AB16:AD16"/>
    <mergeCell ref="P17:R17"/>
    <mergeCell ref="Y15:AA15"/>
    <mergeCell ref="S15:U15"/>
    <mergeCell ref="M13:O13"/>
    <mergeCell ref="P13:R13"/>
    <mergeCell ref="S13:U13"/>
    <mergeCell ref="V13:X13"/>
    <mergeCell ref="M15:O15"/>
    <mergeCell ref="P15:R15"/>
    <mergeCell ref="V15:X15"/>
    <mergeCell ref="P11:R11"/>
    <mergeCell ref="V11:X11"/>
    <mergeCell ref="Y7:AA7"/>
    <mergeCell ref="AB7:AD7"/>
    <mergeCell ref="Y9:AA9"/>
    <mergeCell ref="AB9:AD9"/>
    <mergeCell ref="V7:X7"/>
    <mergeCell ref="P7:R7"/>
    <mergeCell ref="Y11:AA11"/>
    <mergeCell ref="AB11:AD11"/>
    <mergeCell ref="M9:O9"/>
    <mergeCell ref="P9:R9"/>
    <mergeCell ref="S9:U9"/>
    <mergeCell ref="V9:X9"/>
    <mergeCell ref="AB6:AD6"/>
    <mergeCell ref="V3:X4"/>
    <mergeCell ref="A1:AD1"/>
    <mergeCell ref="AE1:BH1"/>
    <mergeCell ref="P6:R6"/>
    <mergeCell ref="S6:U6"/>
    <mergeCell ref="V6:X6"/>
    <mergeCell ref="Y6:AA6"/>
    <mergeCell ref="A3:L4"/>
    <mergeCell ref="M3:O4"/>
    <mergeCell ref="J6:K6"/>
    <mergeCell ref="A2:E2"/>
    <mergeCell ref="P16:R16"/>
    <mergeCell ref="P23:R23"/>
    <mergeCell ref="P18:R18"/>
    <mergeCell ref="P20:R20"/>
    <mergeCell ref="P21:R21"/>
    <mergeCell ref="P10:R10"/>
    <mergeCell ref="M14:O14"/>
    <mergeCell ref="M17:O17"/>
    <mergeCell ref="AZ10:BB10"/>
    <mergeCell ref="BC10:BE10"/>
    <mergeCell ref="BF10:BH10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BF12:BH12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AE17:AG17"/>
    <mergeCell ref="AH17:AJ17"/>
    <mergeCell ref="AK17:AM17"/>
    <mergeCell ref="AT17:AV17"/>
    <mergeCell ref="AW17:AY17"/>
    <mergeCell ref="AZ17:BB17"/>
    <mergeCell ref="BC17:BE17"/>
    <mergeCell ref="BF17:BH17"/>
    <mergeCell ref="AB19:AD19"/>
    <mergeCell ref="AE19:AG19"/>
    <mergeCell ref="AH19:AJ19"/>
    <mergeCell ref="AK19:AM19"/>
    <mergeCell ref="BC19:BE19"/>
    <mergeCell ref="BF19:BH19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K31:AM31"/>
    <mergeCell ref="AN31:AP31"/>
    <mergeCell ref="AQ30:AS30"/>
    <mergeCell ref="BC31:BE31"/>
    <mergeCell ref="BF31:BH31"/>
    <mergeCell ref="AQ31:AS31"/>
    <mergeCell ref="AT31:AV31"/>
    <mergeCell ref="AW31:AY31"/>
    <mergeCell ref="AZ31:BB31"/>
    <mergeCell ref="Y31:AA31"/>
    <mergeCell ref="AB31:AD31"/>
    <mergeCell ref="AE31:AG31"/>
    <mergeCell ref="AH31:AJ31"/>
    <mergeCell ref="BC29:BE29"/>
    <mergeCell ref="BF29:BH29"/>
    <mergeCell ref="BF28:BH28"/>
    <mergeCell ref="AT28:AV28"/>
    <mergeCell ref="AW28:AY28"/>
    <mergeCell ref="AZ28:BB28"/>
    <mergeCell ref="BC28:BE2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4" r:id="rId1"/>
  <colBreaks count="1" manualBreakCount="1">
    <brk id="3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58"/>
  <sheetViews>
    <sheetView showGridLines="0" zoomScale="75" zoomScaleNormal="75" workbookViewId="0" topLeftCell="A1">
      <selection activeCell="A1" sqref="A1:AK1"/>
    </sheetView>
  </sheetViews>
  <sheetFormatPr defaultColWidth="9.00390625" defaultRowHeight="20.25" customHeight="1"/>
  <cols>
    <col min="1" max="1" width="2.375" style="1" customWidth="1"/>
    <col min="2" max="16384" width="3.625" style="1" customWidth="1"/>
  </cols>
  <sheetData>
    <row r="1" spans="1:37" ht="24" customHeight="1">
      <c r="A1" s="174" t="s">
        <v>84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</row>
    <row r="2" spans="1:7" ht="20.25" customHeight="1" thickBot="1">
      <c r="A2" s="215" t="s">
        <v>79</v>
      </c>
      <c r="B2" s="215"/>
      <c r="C2" s="215"/>
      <c r="D2" s="215"/>
      <c r="E2" s="215"/>
      <c r="F2" s="215"/>
      <c r="G2" s="215"/>
    </row>
    <row r="3" spans="1:37" ht="20.25" customHeight="1">
      <c r="A3" s="216" t="s">
        <v>28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7"/>
      <c r="N3" s="245" t="s">
        <v>80</v>
      </c>
      <c r="O3" s="175"/>
      <c r="P3" s="175"/>
      <c r="Q3" s="175"/>
      <c r="R3" s="175"/>
      <c r="S3" s="175"/>
      <c r="T3" s="175"/>
      <c r="U3" s="248"/>
      <c r="V3" s="245" t="s">
        <v>81</v>
      </c>
      <c r="W3" s="175"/>
      <c r="X3" s="175"/>
      <c r="Y3" s="175"/>
      <c r="Z3" s="175"/>
      <c r="AA3" s="175"/>
      <c r="AB3" s="175"/>
      <c r="AC3" s="248"/>
      <c r="AD3" s="245" t="s">
        <v>82</v>
      </c>
      <c r="AE3" s="175"/>
      <c r="AF3" s="175"/>
      <c r="AG3" s="175"/>
      <c r="AH3" s="175"/>
      <c r="AI3" s="175"/>
      <c r="AJ3" s="175"/>
      <c r="AK3" s="175"/>
    </row>
    <row r="4" spans="1:37" ht="20.25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10"/>
      <c r="N4" s="244" t="s">
        <v>406</v>
      </c>
      <c r="O4" s="181"/>
      <c r="P4" s="181"/>
      <c r="Q4" s="182"/>
      <c r="R4" s="244" t="s">
        <v>578</v>
      </c>
      <c r="S4" s="181"/>
      <c r="T4" s="181"/>
      <c r="U4" s="182"/>
      <c r="V4" s="244" t="s">
        <v>406</v>
      </c>
      <c r="W4" s="181"/>
      <c r="X4" s="181"/>
      <c r="Y4" s="182"/>
      <c r="Z4" s="244" t="s">
        <v>578</v>
      </c>
      <c r="AA4" s="181"/>
      <c r="AB4" s="181"/>
      <c r="AC4" s="182"/>
      <c r="AD4" s="183" t="s">
        <v>579</v>
      </c>
      <c r="AE4" s="184"/>
      <c r="AF4" s="184"/>
      <c r="AG4" s="184"/>
      <c r="AH4" s="184"/>
      <c r="AI4" s="184"/>
      <c r="AJ4" s="184"/>
      <c r="AK4" s="184"/>
    </row>
    <row r="5" spans="1:37" s="12" customFormat="1" ht="20.25" customHeight="1">
      <c r="A5" s="254" t="s">
        <v>483</v>
      </c>
      <c r="B5" s="254"/>
      <c r="C5" s="254"/>
      <c r="D5" s="254"/>
      <c r="E5" s="254"/>
      <c r="F5" s="254"/>
      <c r="G5" s="254"/>
      <c r="H5" s="254"/>
      <c r="I5" s="139"/>
      <c r="J5" s="158"/>
      <c r="K5" s="147"/>
      <c r="L5" s="147"/>
      <c r="M5" s="159"/>
      <c r="N5" s="250">
        <v>362064</v>
      </c>
      <c r="O5" s="250"/>
      <c r="P5" s="250"/>
      <c r="Q5" s="250"/>
      <c r="R5" s="250">
        <f>SUM(R7+R12+R17+R27)</f>
        <v>360316</v>
      </c>
      <c r="S5" s="250"/>
      <c r="T5" s="250"/>
      <c r="U5" s="250"/>
      <c r="V5" s="185">
        <v>100</v>
      </c>
      <c r="W5" s="185"/>
      <c r="X5" s="185"/>
      <c r="Y5" s="185"/>
      <c r="Z5" s="185">
        <f>R5/$R$5*100</f>
        <v>100</v>
      </c>
      <c r="AA5" s="185"/>
      <c r="AB5" s="185"/>
      <c r="AC5" s="185"/>
      <c r="AD5" s="185">
        <f>(R5-N5)/N5*100</f>
        <v>-0.4827875734676742</v>
      </c>
      <c r="AE5" s="185"/>
      <c r="AF5" s="185"/>
      <c r="AG5" s="185"/>
      <c r="AH5" s="185"/>
      <c r="AI5" s="185"/>
      <c r="AJ5" s="185"/>
      <c r="AK5" s="185"/>
    </row>
    <row r="6" spans="13:37" ht="20.25" customHeight="1">
      <c r="M6" s="17"/>
      <c r="N6" s="178"/>
      <c r="O6" s="178"/>
      <c r="P6" s="178"/>
      <c r="Q6" s="178"/>
      <c r="R6" s="178"/>
      <c r="S6" s="178"/>
      <c r="T6" s="178"/>
      <c r="U6" s="178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</row>
    <row r="7" spans="2:37" ht="20.25" customHeight="1">
      <c r="B7" s="206" t="s">
        <v>13</v>
      </c>
      <c r="C7" s="206"/>
      <c r="D7" s="206"/>
      <c r="E7" s="206"/>
      <c r="F7" s="206"/>
      <c r="G7" s="206"/>
      <c r="H7" s="206"/>
      <c r="I7" s="206"/>
      <c r="J7" s="206"/>
      <c r="K7" s="206"/>
      <c r="L7" s="156"/>
      <c r="M7" s="160"/>
      <c r="N7" s="197">
        <v>1255</v>
      </c>
      <c r="O7" s="197"/>
      <c r="P7" s="197"/>
      <c r="Q7" s="197"/>
      <c r="R7" s="197">
        <f>SUM(R8:U10)</f>
        <v>1157</v>
      </c>
      <c r="S7" s="197"/>
      <c r="T7" s="197"/>
      <c r="U7" s="197"/>
      <c r="V7" s="177">
        <v>0.34662380131689424</v>
      </c>
      <c r="W7" s="177"/>
      <c r="X7" s="177"/>
      <c r="Y7" s="177"/>
      <c r="Z7" s="177">
        <f>R7/$R$5*100</f>
        <v>0.3211070282751807</v>
      </c>
      <c r="AA7" s="177"/>
      <c r="AB7" s="177"/>
      <c r="AC7" s="177"/>
      <c r="AD7" s="177">
        <f>(R7-N7)/N7*100</f>
        <v>-7.808764940239044</v>
      </c>
      <c r="AE7" s="177"/>
      <c r="AF7" s="177"/>
      <c r="AG7" s="177"/>
      <c r="AH7" s="177"/>
      <c r="AI7" s="177"/>
      <c r="AJ7" s="177"/>
      <c r="AK7" s="177"/>
    </row>
    <row r="8" spans="3:37" ht="20.25" customHeight="1">
      <c r="C8" s="3" t="s">
        <v>0</v>
      </c>
      <c r="D8" s="213" t="s">
        <v>11</v>
      </c>
      <c r="E8" s="213"/>
      <c r="F8" s="213"/>
      <c r="G8" s="213"/>
      <c r="H8" s="213"/>
      <c r="I8" s="213"/>
      <c r="J8" s="213"/>
      <c r="K8" s="213"/>
      <c r="L8" s="213"/>
      <c r="M8" s="17"/>
      <c r="N8" s="178">
        <v>780</v>
      </c>
      <c r="O8" s="178"/>
      <c r="P8" s="178"/>
      <c r="Q8" s="178"/>
      <c r="R8" s="178">
        <v>719</v>
      </c>
      <c r="S8" s="178"/>
      <c r="T8" s="178"/>
      <c r="U8" s="178"/>
      <c r="V8" s="194">
        <v>0.21543152591806972</v>
      </c>
      <c r="W8" s="194"/>
      <c r="X8" s="194"/>
      <c r="Y8" s="194"/>
      <c r="Z8" s="194">
        <f>R8/$R$5*100</f>
        <v>0.1995470642436084</v>
      </c>
      <c r="AA8" s="194"/>
      <c r="AB8" s="194"/>
      <c r="AC8" s="194"/>
      <c r="AD8" s="194">
        <f>(R8-N8)/N8*100</f>
        <v>-7.82051282051282</v>
      </c>
      <c r="AE8" s="194"/>
      <c r="AF8" s="194"/>
      <c r="AG8" s="194"/>
      <c r="AH8" s="194"/>
      <c r="AI8" s="194"/>
      <c r="AJ8" s="194"/>
      <c r="AK8" s="194"/>
    </row>
    <row r="9" spans="3:37" ht="20.25" customHeight="1">
      <c r="C9" s="3" t="s">
        <v>1</v>
      </c>
      <c r="D9" s="213" t="s">
        <v>12</v>
      </c>
      <c r="E9" s="213"/>
      <c r="F9" s="213"/>
      <c r="G9" s="213"/>
      <c r="H9" s="213"/>
      <c r="I9" s="213"/>
      <c r="J9" s="213"/>
      <c r="K9" s="213"/>
      <c r="L9" s="213"/>
      <c r="M9" s="17"/>
      <c r="N9" s="178">
        <v>117</v>
      </c>
      <c r="O9" s="178"/>
      <c r="P9" s="178"/>
      <c r="Q9" s="178"/>
      <c r="R9" s="178">
        <v>78</v>
      </c>
      <c r="S9" s="178"/>
      <c r="T9" s="178"/>
      <c r="U9" s="178"/>
      <c r="V9" s="194">
        <v>0.03231472888771046</v>
      </c>
      <c r="W9" s="194"/>
      <c r="X9" s="194"/>
      <c r="Y9" s="194"/>
      <c r="Z9" s="194">
        <f>R9/$R$5*100</f>
        <v>0.02164766482754027</v>
      </c>
      <c r="AA9" s="194"/>
      <c r="AB9" s="194"/>
      <c r="AC9" s="194"/>
      <c r="AD9" s="194">
        <f>(R9-N9)/N9*100</f>
        <v>-33.33333333333333</v>
      </c>
      <c r="AE9" s="194"/>
      <c r="AF9" s="194"/>
      <c r="AG9" s="194"/>
      <c r="AH9" s="194"/>
      <c r="AI9" s="194"/>
      <c r="AJ9" s="194"/>
      <c r="AK9" s="194"/>
    </row>
    <row r="10" spans="3:37" ht="20.25" customHeight="1">
      <c r="C10" s="3" t="s">
        <v>2</v>
      </c>
      <c r="D10" s="255" t="s">
        <v>412</v>
      </c>
      <c r="E10" s="255"/>
      <c r="F10" s="255"/>
      <c r="G10" s="255"/>
      <c r="H10" s="255"/>
      <c r="I10" s="213"/>
      <c r="J10" s="213"/>
      <c r="K10" s="213"/>
      <c r="L10" s="213"/>
      <c r="M10" s="17"/>
      <c r="N10" s="178">
        <v>358</v>
      </c>
      <c r="O10" s="178"/>
      <c r="P10" s="178"/>
      <c r="Q10" s="178"/>
      <c r="R10" s="178">
        <v>360</v>
      </c>
      <c r="S10" s="178"/>
      <c r="T10" s="178"/>
      <c r="U10" s="178"/>
      <c r="V10" s="194">
        <v>0.09887754651111405</v>
      </c>
      <c r="W10" s="194"/>
      <c r="X10" s="194"/>
      <c r="Y10" s="194"/>
      <c r="Z10" s="194">
        <f>R10/$R$5*100</f>
        <v>0.09991229920403202</v>
      </c>
      <c r="AA10" s="194"/>
      <c r="AB10" s="194"/>
      <c r="AC10" s="194"/>
      <c r="AD10" s="194">
        <f>(R10-N10)/N10*100</f>
        <v>0.5586592178770949</v>
      </c>
      <c r="AE10" s="194"/>
      <c r="AF10" s="194"/>
      <c r="AG10" s="194"/>
      <c r="AH10" s="194"/>
      <c r="AI10" s="194"/>
      <c r="AJ10" s="194"/>
      <c r="AK10" s="194"/>
    </row>
    <row r="11" spans="14:29" ht="20.25" customHeight="1">
      <c r="N11" s="36"/>
      <c r="O11" s="44"/>
      <c r="P11" s="44"/>
      <c r="Q11" s="44"/>
      <c r="Z11" s="112"/>
      <c r="AA11" s="112"/>
      <c r="AB11" s="112"/>
      <c r="AC11" s="112"/>
    </row>
    <row r="12" spans="2:37" ht="20.25" customHeight="1">
      <c r="B12" s="206" t="s">
        <v>416</v>
      </c>
      <c r="C12" s="206"/>
      <c r="D12" s="206"/>
      <c r="E12" s="206"/>
      <c r="F12" s="206"/>
      <c r="G12" s="206"/>
      <c r="H12" s="206"/>
      <c r="I12" s="206"/>
      <c r="J12" s="206"/>
      <c r="K12" s="206"/>
      <c r="L12" s="156"/>
      <c r="M12" s="161"/>
      <c r="N12" s="196">
        <v>27992</v>
      </c>
      <c r="O12" s="197"/>
      <c r="P12" s="197"/>
      <c r="Q12" s="197"/>
      <c r="R12" s="197">
        <f>SUM(R13:U15)</f>
        <v>25564</v>
      </c>
      <c r="S12" s="197"/>
      <c r="T12" s="197"/>
      <c r="U12" s="197"/>
      <c r="V12" s="177">
        <v>7.731229837818729</v>
      </c>
      <c r="W12" s="177"/>
      <c r="X12" s="177"/>
      <c r="Y12" s="177"/>
      <c r="Z12" s="177">
        <f>R12/$R$5*100</f>
        <v>7.094883380144096</v>
      </c>
      <c r="AA12" s="177"/>
      <c r="AB12" s="177"/>
      <c r="AC12" s="177"/>
      <c r="AD12" s="177">
        <f>(R12-N12)/N12*100</f>
        <v>-8.673906830523007</v>
      </c>
      <c r="AE12" s="177"/>
      <c r="AF12" s="177"/>
      <c r="AG12" s="177"/>
      <c r="AH12" s="177"/>
      <c r="AI12" s="177"/>
      <c r="AJ12" s="177"/>
      <c r="AK12" s="177"/>
    </row>
    <row r="13" spans="3:37" ht="20.25" customHeight="1">
      <c r="C13" s="3" t="s">
        <v>3</v>
      </c>
      <c r="D13" s="213" t="s">
        <v>14</v>
      </c>
      <c r="E13" s="213"/>
      <c r="F13" s="213"/>
      <c r="G13" s="213"/>
      <c r="H13" s="213"/>
      <c r="I13" s="213"/>
      <c r="J13" s="213"/>
      <c r="K13" s="213"/>
      <c r="L13" s="213"/>
      <c r="M13" s="44"/>
      <c r="N13" s="180">
        <v>0</v>
      </c>
      <c r="O13" s="178"/>
      <c r="P13" s="178"/>
      <c r="Q13" s="178"/>
      <c r="R13" s="178">
        <v>0</v>
      </c>
      <c r="S13" s="178"/>
      <c r="T13" s="178"/>
      <c r="U13" s="178"/>
      <c r="V13" s="194">
        <v>0</v>
      </c>
      <c r="W13" s="194"/>
      <c r="X13" s="194"/>
      <c r="Y13" s="194"/>
      <c r="Z13" s="194">
        <f>R13/$R$5*100</f>
        <v>0</v>
      </c>
      <c r="AA13" s="194"/>
      <c r="AB13" s="194"/>
      <c r="AC13" s="194"/>
      <c r="AD13" s="194">
        <v>0</v>
      </c>
      <c r="AE13" s="194"/>
      <c r="AF13" s="194"/>
      <c r="AG13" s="194"/>
      <c r="AH13" s="194"/>
      <c r="AI13" s="194"/>
      <c r="AJ13" s="194"/>
      <c r="AK13" s="194"/>
    </row>
    <row r="14" spans="3:37" ht="20.25" customHeight="1">
      <c r="C14" s="3" t="s">
        <v>4</v>
      </c>
      <c r="D14" s="213" t="s">
        <v>15</v>
      </c>
      <c r="E14" s="213"/>
      <c r="F14" s="213"/>
      <c r="G14" s="213"/>
      <c r="H14" s="213"/>
      <c r="I14" s="213"/>
      <c r="J14" s="213"/>
      <c r="K14" s="213"/>
      <c r="L14" s="213"/>
      <c r="M14" s="44"/>
      <c r="N14" s="180">
        <v>6504</v>
      </c>
      <c r="O14" s="178"/>
      <c r="P14" s="178"/>
      <c r="Q14" s="178"/>
      <c r="R14" s="178">
        <v>5940</v>
      </c>
      <c r="S14" s="178"/>
      <c r="T14" s="178"/>
      <c r="U14" s="178"/>
      <c r="V14" s="194">
        <v>1.7963674930399045</v>
      </c>
      <c r="W14" s="194"/>
      <c r="X14" s="194"/>
      <c r="Y14" s="194"/>
      <c r="Z14" s="194">
        <f>R14/$R$5*100</f>
        <v>1.6485529368665282</v>
      </c>
      <c r="AA14" s="194"/>
      <c r="AB14" s="194"/>
      <c r="AC14" s="194"/>
      <c r="AD14" s="194">
        <f>(R14-N14)/N14*100</f>
        <v>-8.671586715867159</v>
      </c>
      <c r="AE14" s="194"/>
      <c r="AF14" s="194"/>
      <c r="AG14" s="194"/>
      <c r="AH14" s="194"/>
      <c r="AI14" s="194"/>
      <c r="AJ14" s="194"/>
      <c r="AK14" s="194"/>
    </row>
    <row r="15" spans="3:37" ht="20.25" customHeight="1">
      <c r="C15" s="3" t="s">
        <v>5</v>
      </c>
      <c r="D15" s="213" t="s">
        <v>16</v>
      </c>
      <c r="E15" s="213"/>
      <c r="F15" s="213"/>
      <c r="G15" s="213"/>
      <c r="H15" s="213"/>
      <c r="I15" s="213"/>
      <c r="J15" s="213"/>
      <c r="K15" s="213"/>
      <c r="L15" s="213"/>
      <c r="M15" s="44"/>
      <c r="N15" s="180">
        <v>21488</v>
      </c>
      <c r="O15" s="178"/>
      <c r="P15" s="178"/>
      <c r="Q15" s="178"/>
      <c r="R15" s="178">
        <v>19624</v>
      </c>
      <c r="S15" s="178"/>
      <c r="T15" s="178"/>
      <c r="U15" s="178"/>
      <c r="V15" s="194">
        <v>5.934862344778823</v>
      </c>
      <c r="W15" s="194"/>
      <c r="X15" s="194"/>
      <c r="Y15" s="194"/>
      <c r="Z15" s="194">
        <f>R15/$R$5*100</f>
        <v>5.446330443277567</v>
      </c>
      <c r="AA15" s="194"/>
      <c r="AB15" s="194"/>
      <c r="AC15" s="194"/>
      <c r="AD15" s="194">
        <f>(R15-N15)/N15*100</f>
        <v>-8.674609084139986</v>
      </c>
      <c r="AE15" s="194"/>
      <c r="AF15" s="194"/>
      <c r="AG15" s="194"/>
      <c r="AH15" s="194"/>
      <c r="AI15" s="194"/>
      <c r="AJ15" s="194"/>
      <c r="AK15" s="194"/>
    </row>
    <row r="16" spans="14:29" ht="20.25" customHeight="1">
      <c r="N16" s="36"/>
      <c r="O16" s="44"/>
      <c r="P16" s="44"/>
      <c r="Q16" s="44"/>
      <c r="Z16" s="112"/>
      <c r="AA16" s="112"/>
      <c r="AB16" s="112"/>
      <c r="AC16" s="112"/>
    </row>
    <row r="17" spans="2:37" ht="20.25" customHeight="1">
      <c r="B17" s="206" t="s">
        <v>27</v>
      </c>
      <c r="C17" s="206"/>
      <c r="D17" s="206"/>
      <c r="E17" s="206"/>
      <c r="F17" s="206"/>
      <c r="G17" s="206"/>
      <c r="H17" s="206"/>
      <c r="I17" s="206"/>
      <c r="J17" s="206"/>
      <c r="K17" s="206"/>
      <c r="L17" s="156"/>
      <c r="M17" s="161"/>
      <c r="N17" s="196">
        <v>346758</v>
      </c>
      <c r="O17" s="197"/>
      <c r="P17" s="197"/>
      <c r="Q17" s="197"/>
      <c r="R17" s="197">
        <f>SUM(R18:U25)</f>
        <v>346602</v>
      </c>
      <c r="S17" s="197"/>
      <c r="T17" s="197"/>
      <c r="U17" s="197"/>
      <c r="V17" s="177">
        <v>95.77257059525388</v>
      </c>
      <c r="W17" s="177"/>
      <c r="X17" s="177"/>
      <c r="Y17" s="177"/>
      <c r="Z17" s="177">
        <f aca="true" t="shared" si="0" ref="Z17:Z25">R17/$R$5*100</f>
        <v>96.1938964686553</v>
      </c>
      <c r="AA17" s="177"/>
      <c r="AB17" s="177"/>
      <c r="AC17" s="177"/>
      <c r="AD17" s="177">
        <f>(R17-N17)/N17*100</f>
        <v>-0.04498814735348572</v>
      </c>
      <c r="AE17" s="177"/>
      <c r="AF17" s="177"/>
      <c r="AG17" s="177"/>
      <c r="AH17" s="177"/>
      <c r="AI17" s="177"/>
      <c r="AJ17" s="177"/>
      <c r="AK17" s="177"/>
    </row>
    <row r="18" spans="2:37" ht="20.25" customHeight="1">
      <c r="B18" s="4"/>
      <c r="C18" s="3" t="s">
        <v>6</v>
      </c>
      <c r="D18" s="213" t="s">
        <v>17</v>
      </c>
      <c r="E18" s="213"/>
      <c r="F18" s="213"/>
      <c r="G18" s="213"/>
      <c r="H18" s="213"/>
      <c r="I18" s="213"/>
      <c r="J18" s="213"/>
      <c r="K18" s="213"/>
      <c r="L18" s="213"/>
      <c r="M18" s="44"/>
      <c r="N18" s="180">
        <v>10118</v>
      </c>
      <c r="O18" s="178"/>
      <c r="P18" s="178"/>
      <c r="Q18" s="178"/>
      <c r="R18" s="178">
        <v>10008</v>
      </c>
      <c r="S18" s="178"/>
      <c r="T18" s="178"/>
      <c r="U18" s="178"/>
      <c r="V18" s="194">
        <v>2.794533563126961</v>
      </c>
      <c r="W18" s="194"/>
      <c r="X18" s="194"/>
      <c r="Y18" s="194"/>
      <c r="Z18" s="194">
        <f t="shared" si="0"/>
        <v>2.77756191787209</v>
      </c>
      <c r="AA18" s="194"/>
      <c r="AB18" s="194"/>
      <c r="AC18" s="194"/>
      <c r="AD18" s="194">
        <f aca="true" t="shared" si="1" ref="AD18:AD25">(R18-N18)/N18*100</f>
        <v>-1.087171377742637</v>
      </c>
      <c r="AE18" s="194"/>
      <c r="AF18" s="194"/>
      <c r="AG18" s="194"/>
      <c r="AH18" s="194"/>
      <c r="AI18" s="194"/>
      <c r="AJ18" s="194"/>
      <c r="AK18" s="194"/>
    </row>
    <row r="19" spans="2:37" ht="20.25" customHeight="1">
      <c r="B19" s="4"/>
      <c r="C19" s="3" t="s">
        <v>7</v>
      </c>
      <c r="D19" s="213" t="s">
        <v>18</v>
      </c>
      <c r="E19" s="213"/>
      <c r="F19" s="213"/>
      <c r="G19" s="213"/>
      <c r="H19" s="213"/>
      <c r="I19" s="213"/>
      <c r="J19" s="213"/>
      <c r="K19" s="213"/>
      <c r="L19" s="213"/>
      <c r="M19" s="44"/>
      <c r="N19" s="180">
        <v>40608</v>
      </c>
      <c r="O19" s="178"/>
      <c r="P19" s="178"/>
      <c r="Q19" s="178"/>
      <c r="R19" s="178">
        <v>39504</v>
      </c>
      <c r="S19" s="178"/>
      <c r="T19" s="178"/>
      <c r="U19" s="178"/>
      <c r="V19" s="194">
        <v>11.215696672411507</v>
      </c>
      <c r="W19" s="194"/>
      <c r="X19" s="194"/>
      <c r="Y19" s="194"/>
      <c r="Z19" s="194">
        <f t="shared" si="0"/>
        <v>10.96370963265578</v>
      </c>
      <c r="AA19" s="194"/>
      <c r="AB19" s="194"/>
      <c r="AC19" s="194"/>
      <c r="AD19" s="194">
        <f t="shared" si="1"/>
        <v>-2.7186761229314422</v>
      </c>
      <c r="AE19" s="194"/>
      <c r="AF19" s="194"/>
      <c r="AG19" s="194"/>
      <c r="AH19" s="194"/>
      <c r="AI19" s="194"/>
      <c r="AJ19" s="194"/>
      <c r="AK19" s="194"/>
    </row>
    <row r="20" spans="2:37" ht="20.25" customHeight="1">
      <c r="B20" s="4"/>
      <c r="C20" s="3" t="s">
        <v>8</v>
      </c>
      <c r="D20" s="213" t="s">
        <v>19</v>
      </c>
      <c r="E20" s="213"/>
      <c r="F20" s="213"/>
      <c r="G20" s="213"/>
      <c r="H20" s="213"/>
      <c r="I20" s="213"/>
      <c r="J20" s="213"/>
      <c r="K20" s="213"/>
      <c r="L20" s="213"/>
      <c r="M20" s="44"/>
      <c r="N20" s="180">
        <v>20780</v>
      </c>
      <c r="O20" s="178"/>
      <c r="P20" s="178"/>
      <c r="Q20" s="178"/>
      <c r="R20" s="178">
        <v>19483</v>
      </c>
      <c r="S20" s="178"/>
      <c r="T20" s="178"/>
      <c r="U20" s="178"/>
      <c r="V20" s="194">
        <v>5.739316805868576</v>
      </c>
      <c r="W20" s="194"/>
      <c r="X20" s="194"/>
      <c r="Y20" s="194"/>
      <c r="Z20" s="194">
        <f t="shared" si="0"/>
        <v>5.407198126089321</v>
      </c>
      <c r="AA20" s="194"/>
      <c r="AB20" s="194"/>
      <c r="AC20" s="194"/>
      <c r="AD20" s="194">
        <f t="shared" si="1"/>
        <v>-6.24157844080847</v>
      </c>
      <c r="AE20" s="194"/>
      <c r="AF20" s="194"/>
      <c r="AG20" s="194"/>
      <c r="AH20" s="194"/>
      <c r="AI20" s="194"/>
      <c r="AJ20" s="194"/>
      <c r="AK20" s="194"/>
    </row>
    <row r="21" spans="2:37" ht="20.25" customHeight="1">
      <c r="B21" s="4" t="s">
        <v>10</v>
      </c>
      <c r="C21" s="3" t="s">
        <v>9</v>
      </c>
      <c r="D21" s="213" t="s">
        <v>20</v>
      </c>
      <c r="E21" s="213"/>
      <c r="F21" s="213"/>
      <c r="G21" s="213"/>
      <c r="H21" s="213"/>
      <c r="I21" s="213"/>
      <c r="J21" s="213"/>
      <c r="K21" s="213"/>
      <c r="L21" s="213"/>
      <c r="M21" s="44"/>
      <c r="N21" s="180">
        <v>51266</v>
      </c>
      <c r="O21" s="178"/>
      <c r="P21" s="178"/>
      <c r="Q21" s="178"/>
      <c r="R21" s="178">
        <v>51734</v>
      </c>
      <c r="S21" s="178"/>
      <c r="T21" s="178"/>
      <c r="U21" s="178"/>
      <c r="V21" s="194">
        <v>14.159375138097133</v>
      </c>
      <c r="W21" s="194"/>
      <c r="X21" s="194"/>
      <c r="Y21" s="194"/>
      <c r="Z21" s="194">
        <f t="shared" si="0"/>
        <v>14.357952463948312</v>
      </c>
      <c r="AA21" s="194"/>
      <c r="AB21" s="194"/>
      <c r="AC21" s="194"/>
      <c r="AD21" s="194">
        <f t="shared" si="1"/>
        <v>0.9128857332345024</v>
      </c>
      <c r="AE21" s="194"/>
      <c r="AF21" s="194"/>
      <c r="AG21" s="194"/>
      <c r="AH21" s="194"/>
      <c r="AI21" s="194"/>
      <c r="AJ21" s="194"/>
      <c r="AK21" s="194"/>
    </row>
    <row r="22" spans="2:37" ht="20.25" customHeight="1">
      <c r="B22" s="4" t="s">
        <v>10</v>
      </c>
      <c r="C22" s="3" t="s">
        <v>0</v>
      </c>
      <c r="D22" s="213" t="s">
        <v>21</v>
      </c>
      <c r="E22" s="213"/>
      <c r="F22" s="213"/>
      <c r="G22" s="213"/>
      <c r="H22" s="213"/>
      <c r="I22" s="213"/>
      <c r="J22" s="213"/>
      <c r="K22" s="213"/>
      <c r="L22" s="213"/>
      <c r="M22" s="44"/>
      <c r="N22" s="180">
        <v>21263</v>
      </c>
      <c r="O22" s="178"/>
      <c r="P22" s="178"/>
      <c r="Q22" s="178"/>
      <c r="R22" s="178">
        <v>23168</v>
      </c>
      <c r="S22" s="178"/>
      <c r="T22" s="178"/>
      <c r="U22" s="178"/>
      <c r="V22" s="194">
        <v>5.872718635379381</v>
      </c>
      <c r="W22" s="194"/>
      <c r="X22" s="194"/>
      <c r="Y22" s="194"/>
      <c r="Z22" s="194">
        <f t="shared" si="0"/>
        <v>6.429911522108371</v>
      </c>
      <c r="AA22" s="194"/>
      <c r="AB22" s="194"/>
      <c r="AC22" s="194"/>
      <c r="AD22" s="194">
        <f t="shared" si="1"/>
        <v>8.959224944739688</v>
      </c>
      <c r="AE22" s="194"/>
      <c r="AF22" s="194"/>
      <c r="AG22" s="194"/>
      <c r="AH22" s="194"/>
      <c r="AI22" s="194"/>
      <c r="AJ22" s="194"/>
      <c r="AK22" s="194"/>
    </row>
    <row r="23" spans="2:37" ht="20.25" customHeight="1">
      <c r="B23" s="4" t="s">
        <v>10</v>
      </c>
      <c r="C23" s="3" t="s">
        <v>1</v>
      </c>
      <c r="D23" s="213" t="s">
        <v>22</v>
      </c>
      <c r="E23" s="213"/>
      <c r="F23" s="213"/>
      <c r="G23" s="213"/>
      <c r="H23" s="213"/>
      <c r="I23" s="213"/>
      <c r="J23" s="213"/>
      <c r="K23" s="213"/>
      <c r="L23" s="213"/>
      <c r="M23" s="44"/>
      <c r="N23" s="180">
        <v>138740</v>
      </c>
      <c r="O23" s="178"/>
      <c r="P23" s="178"/>
      <c r="Q23" s="178"/>
      <c r="R23" s="178">
        <v>137026</v>
      </c>
      <c r="S23" s="178"/>
      <c r="T23" s="178"/>
      <c r="U23" s="178"/>
      <c r="V23" s="194">
        <v>38.31919218701666</v>
      </c>
      <c r="W23" s="194"/>
      <c r="X23" s="194"/>
      <c r="Y23" s="194"/>
      <c r="Z23" s="194">
        <f t="shared" si="0"/>
        <v>38.02939641869914</v>
      </c>
      <c r="AA23" s="194"/>
      <c r="AB23" s="194"/>
      <c r="AC23" s="194"/>
      <c r="AD23" s="194">
        <f t="shared" si="1"/>
        <v>-1.2354043534669166</v>
      </c>
      <c r="AE23" s="194"/>
      <c r="AF23" s="194"/>
      <c r="AG23" s="194"/>
      <c r="AH23" s="194"/>
      <c r="AI23" s="194"/>
      <c r="AJ23" s="194"/>
      <c r="AK23" s="194"/>
    </row>
    <row r="24" spans="2:37" ht="20.25" customHeight="1">
      <c r="B24" s="4" t="s">
        <v>10</v>
      </c>
      <c r="C24" s="3" t="s">
        <v>2</v>
      </c>
      <c r="D24" s="213" t="s">
        <v>23</v>
      </c>
      <c r="E24" s="213"/>
      <c r="F24" s="213"/>
      <c r="G24" s="213"/>
      <c r="H24" s="213"/>
      <c r="I24" s="213"/>
      <c r="J24" s="213"/>
      <c r="K24" s="213"/>
      <c r="L24" s="213"/>
      <c r="M24" s="44"/>
      <c r="N24" s="180">
        <v>49412</v>
      </c>
      <c r="O24" s="178"/>
      <c r="P24" s="178"/>
      <c r="Q24" s="178"/>
      <c r="R24" s="178">
        <v>49405</v>
      </c>
      <c r="S24" s="178"/>
      <c r="T24" s="178"/>
      <c r="U24" s="178"/>
      <c r="V24" s="194">
        <v>13.647310972645721</v>
      </c>
      <c r="W24" s="194"/>
      <c r="X24" s="194"/>
      <c r="Y24" s="194"/>
      <c r="Z24" s="194">
        <f t="shared" si="0"/>
        <v>13.711575394931117</v>
      </c>
      <c r="AA24" s="194"/>
      <c r="AB24" s="194"/>
      <c r="AC24" s="194"/>
      <c r="AD24" s="194">
        <f t="shared" si="1"/>
        <v>-0.014166599206670445</v>
      </c>
      <c r="AE24" s="194"/>
      <c r="AF24" s="194"/>
      <c r="AG24" s="194"/>
      <c r="AH24" s="194"/>
      <c r="AI24" s="194"/>
      <c r="AJ24" s="194"/>
      <c r="AK24" s="194"/>
    </row>
    <row r="25" spans="2:37" ht="20.25" customHeight="1">
      <c r="B25" s="4" t="s">
        <v>10</v>
      </c>
      <c r="C25" s="3" t="s">
        <v>3</v>
      </c>
      <c r="D25" s="213" t="s">
        <v>24</v>
      </c>
      <c r="E25" s="213"/>
      <c r="F25" s="213"/>
      <c r="G25" s="213"/>
      <c r="H25" s="213"/>
      <c r="I25" s="213"/>
      <c r="J25" s="213"/>
      <c r="K25" s="213"/>
      <c r="L25" s="213"/>
      <c r="M25" s="44"/>
      <c r="N25" s="180">
        <v>14571</v>
      </c>
      <c r="O25" s="178"/>
      <c r="P25" s="178"/>
      <c r="Q25" s="178"/>
      <c r="R25" s="178">
        <v>16274</v>
      </c>
      <c r="S25" s="178"/>
      <c r="T25" s="178"/>
      <c r="U25" s="178"/>
      <c r="V25" s="194">
        <v>4.024426620707941</v>
      </c>
      <c r="W25" s="194"/>
      <c r="X25" s="194"/>
      <c r="Y25" s="194"/>
      <c r="Z25" s="194">
        <f t="shared" si="0"/>
        <v>4.5165909923511585</v>
      </c>
      <c r="AA25" s="194"/>
      <c r="AB25" s="194"/>
      <c r="AC25" s="194"/>
      <c r="AD25" s="194">
        <f t="shared" si="1"/>
        <v>11.687598654862398</v>
      </c>
      <c r="AE25" s="194"/>
      <c r="AF25" s="194"/>
      <c r="AG25" s="194"/>
      <c r="AH25" s="194"/>
      <c r="AI25" s="194"/>
      <c r="AJ25" s="194"/>
      <c r="AK25" s="194"/>
    </row>
    <row r="26" spans="14:29" ht="20.25" customHeight="1">
      <c r="N26" s="36"/>
      <c r="O26" s="44"/>
      <c r="P26" s="44"/>
      <c r="Q26" s="44"/>
      <c r="Z26" s="112"/>
      <c r="AA26" s="112"/>
      <c r="AB26" s="112"/>
      <c r="AC26" s="112"/>
    </row>
    <row r="27" spans="1:37" ht="20.25" customHeight="1" thickBot="1">
      <c r="A27" s="34"/>
      <c r="B27" s="4"/>
      <c r="C27" s="3"/>
      <c r="D27" s="251" t="s">
        <v>25</v>
      </c>
      <c r="E27" s="251"/>
      <c r="F27" s="173" t="s">
        <v>26</v>
      </c>
      <c r="G27" s="173"/>
      <c r="H27" s="173"/>
      <c r="I27" s="173"/>
      <c r="J27" s="173"/>
      <c r="K27" s="173"/>
      <c r="L27" s="173"/>
      <c r="M27" s="34"/>
      <c r="N27" s="249">
        <v>-13941</v>
      </c>
      <c r="O27" s="179"/>
      <c r="P27" s="179"/>
      <c r="Q27" s="179"/>
      <c r="R27" s="179">
        <v>-13007</v>
      </c>
      <c r="S27" s="179"/>
      <c r="T27" s="179"/>
      <c r="U27" s="179"/>
      <c r="V27" s="195">
        <v>-2.691513102655884</v>
      </c>
      <c r="W27" s="195"/>
      <c r="X27" s="195"/>
      <c r="Y27" s="195"/>
      <c r="Z27" s="194">
        <f>R27/$R$5*100</f>
        <v>-3.609886877074568</v>
      </c>
      <c r="AA27" s="194"/>
      <c r="AB27" s="194"/>
      <c r="AC27" s="194"/>
      <c r="AD27" s="194">
        <f>(R27-N27)/N27*100</f>
        <v>-6.6996628649307794</v>
      </c>
      <c r="AE27" s="194"/>
      <c r="AF27" s="194"/>
      <c r="AG27" s="194"/>
      <c r="AH27" s="194"/>
      <c r="AI27" s="194"/>
      <c r="AJ27" s="194"/>
      <c r="AK27" s="194"/>
    </row>
    <row r="28" spans="2:37" ht="20.25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90" t="s">
        <v>236</v>
      </c>
      <c r="AE28" s="190"/>
      <c r="AF28" s="190"/>
      <c r="AG28" s="190"/>
      <c r="AH28" s="190"/>
      <c r="AI28" s="190"/>
      <c r="AJ28" s="190"/>
      <c r="AK28" s="190"/>
    </row>
    <row r="29" spans="30:37" ht="20.25" customHeight="1">
      <c r="AD29" s="221" t="s">
        <v>29</v>
      </c>
      <c r="AE29" s="221"/>
      <c r="AF29" s="221"/>
      <c r="AG29" s="221"/>
      <c r="AH29" s="221"/>
      <c r="AI29" s="221"/>
      <c r="AJ29" s="221"/>
      <c r="AK29" s="221"/>
    </row>
    <row r="30" ht="30" customHeight="1"/>
    <row r="31" spans="2:37" ht="24" customHeight="1">
      <c r="B31" s="174" t="s">
        <v>83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</row>
    <row r="32" spans="1:7" ht="20.25" customHeight="1" thickBot="1">
      <c r="A32" s="253" t="s">
        <v>79</v>
      </c>
      <c r="B32" s="253"/>
      <c r="C32" s="253"/>
      <c r="D32" s="253"/>
      <c r="E32" s="253"/>
      <c r="F32" s="253"/>
      <c r="G32" s="253"/>
    </row>
    <row r="33" spans="1:37" ht="20.25" customHeight="1">
      <c r="A33" s="216" t="s">
        <v>28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7"/>
      <c r="N33" s="245" t="s">
        <v>80</v>
      </c>
      <c r="O33" s="175"/>
      <c r="P33" s="175"/>
      <c r="Q33" s="175"/>
      <c r="R33" s="175"/>
      <c r="S33" s="175"/>
      <c r="T33" s="175"/>
      <c r="U33" s="248"/>
      <c r="V33" s="245" t="s">
        <v>81</v>
      </c>
      <c r="W33" s="175"/>
      <c r="X33" s="175"/>
      <c r="Y33" s="175"/>
      <c r="Z33" s="175"/>
      <c r="AA33" s="175"/>
      <c r="AB33" s="175"/>
      <c r="AC33" s="248"/>
      <c r="AD33" s="245" t="s">
        <v>82</v>
      </c>
      <c r="AE33" s="175"/>
      <c r="AF33" s="175"/>
      <c r="AG33" s="175"/>
      <c r="AH33" s="175"/>
      <c r="AI33" s="175"/>
      <c r="AJ33" s="175"/>
      <c r="AK33" s="175"/>
    </row>
    <row r="34" spans="1:37" ht="20.25" customHeight="1">
      <c r="A34" s="209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10"/>
      <c r="N34" s="244" t="s">
        <v>406</v>
      </c>
      <c r="O34" s="181"/>
      <c r="P34" s="181"/>
      <c r="Q34" s="182"/>
      <c r="R34" s="244" t="s">
        <v>578</v>
      </c>
      <c r="S34" s="181"/>
      <c r="T34" s="181"/>
      <c r="U34" s="182"/>
      <c r="V34" s="244" t="s">
        <v>580</v>
      </c>
      <c r="W34" s="181"/>
      <c r="X34" s="181"/>
      <c r="Y34" s="182"/>
      <c r="Z34" s="244" t="s">
        <v>578</v>
      </c>
      <c r="AA34" s="181"/>
      <c r="AB34" s="181"/>
      <c r="AC34" s="182"/>
      <c r="AD34" s="183" t="s">
        <v>579</v>
      </c>
      <c r="AE34" s="184"/>
      <c r="AF34" s="184"/>
      <c r="AG34" s="184"/>
      <c r="AH34" s="184"/>
      <c r="AI34" s="184"/>
      <c r="AJ34" s="184"/>
      <c r="AK34" s="184"/>
    </row>
    <row r="35" spans="1:37" s="12" customFormat="1" ht="20.25" customHeight="1">
      <c r="A35" s="254" t="s">
        <v>483</v>
      </c>
      <c r="B35" s="254"/>
      <c r="C35" s="254"/>
      <c r="D35" s="254"/>
      <c r="E35" s="254"/>
      <c r="F35" s="254"/>
      <c r="G35" s="254"/>
      <c r="H35" s="254"/>
      <c r="I35" s="139"/>
      <c r="J35" s="158"/>
      <c r="K35" s="147"/>
      <c r="L35" s="147"/>
      <c r="M35" s="159"/>
      <c r="N35" s="252">
        <v>303972</v>
      </c>
      <c r="O35" s="252"/>
      <c r="P35" s="252"/>
      <c r="Q35" s="252"/>
      <c r="R35" s="252">
        <f>SUM(R37,R42,R50)</f>
        <v>297351</v>
      </c>
      <c r="S35" s="252"/>
      <c r="T35" s="252"/>
      <c r="U35" s="252"/>
      <c r="V35" s="185">
        <v>100</v>
      </c>
      <c r="W35" s="185"/>
      <c r="X35" s="185"/>
      <c r="Y35" s="185"/>
      <c r="Z35" s="185">
        <f>R35/$R$35*100</f>
        <v>100</v>
      </c>
      <c r="AA35" s="185"/>
      <c r="AB35" s="185"/>
      <c r="AC35" s="185"/>
      <c r="AD35" s="185">
        <f>(R35-N35)/N35*100</f>
        <v>-2.178161146421381</v>
      </c>
      <c r="AE35" s="185"/>
      <c r="AF35" s="185"/>
      <c r="AG35" s="185"/>
      <c r="AH35" s="185"/>
      <c r="AI35" s="185"/>
      <c r="AJ35" s="185"/>
      <c r="AK35" s="185"/>
    </row>
    <row r="36" spans="13:37" ht="20.25" customHeight="1">
      <c r="M36" s="17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94"/>
      <c r="AE36" s="194"/>
      <c r="AF36" s="194"/>
      <c r="AG36" s="194"/>
      <c r="AH36" s="194"/>
      <c r="AI36" s="194"/>
      <c r="AJ36" s="194"/>
      <c r="AK36" s="194"/>
    </row>
    <row r="37" spans="2:37" ht="20.25" customHeight="1">
      <c r="B37" s="155" t="s">
        <v>812</v>
      </c>
      <c r="C37" s="206" t="s">
        <v>811</v>
      </c>
      <c r="D37" s="206"/>
      <c r="E37" s="206"/>
      <c r="F37" s="206"/>
      <c r="G37" s="206"/>
      <c r="H37" s="206"/>
      <c r="I37" s="156"/>
      <c r="J37" s="156"/>
      <c r="K37" s="156"/>
      <c r="L37" s="162"/>
      <c r="M37" s="163"/>
      <c r="N37" s="197">
        <v>221739</v>
      </c>
      <c r="O37" s="197"/>
      <c r="P37" s="197"/>
      <c r="Q37" s="197"/>
      <c r="R37" s="197">
        <f>SUM(R38:U40)</f>
        <v>216363</v>
      </c>
      <c r="S37" s="197"/>
      <c r="T37" s="197"/>
      <c r="U37" s="197"/>
      <c r="V37" s="177">
        <v>72.94717934546603</v>
      </c>
      <c r="W37" s="177"/>
      <c r="X37" s="177"/>
      <c r="Y37" s="177"/>
      <c r="Z37" s="177">
        <f>R37/$R$35*100</f>
        <v>72.76350172018927</v>
      </c>
      <c r="AA37" s="177"/>
      <c r="AB37" s="177"/>
      <c r="AC37" s="177"/>
      <c r="AD37" s="177">
        <f>(R37-N37)/N37*100</f>
        <v>-2.424472014395303</v>
      </c>
      <c r="AE37" s="177"/>
      <c r="AF37" s="177"/>
      <c r="AG37" s="177"/>
      <c r="AH37" s="177"/>
      <c r="AI37" s="177"/>
      <c r="AJ37" s="177"/>
      <c r="AK37" s="177"/>
    </row>
    <row r="38" spans="2:37" ht="20.25" customHeight="1">
      <c r="B38" s="6"/>
      <c r="C38" s="203" t="s">
        <v>54</v>
      </c>
      <c r="D38" s="203"/>
      <c r="E38" s="213" t="s">
        <v>65</v>
      </c>
      <c r="F38" s="213"/>
      <c r="G38" s="213"/>
      <c r="H38" s="213"/>
      <c r="I38" s="213"/>
      <c r="J38" s="213"/>
      <c r="K38" s="213"/>
      <c r="L38" s="213"/>
      <c r="M38" s="17"/>
      <c r="N38" s="178">
        <v>190984</v>
      </c>
      <c r="O38" s="178"/>
      <c r="P38" s="178"/>
      <c r="Q38" s="178"/>
      <c r="R38" s="178">
        <v>185731</v>
      </c>
      <c r="S38" s="178"/>
      <c r="T38" s="178"/>
      <c r="U38" s="178"/>
      <c r="V38" s="194">
        <v>62.829471135499325</v>
      </c>
      <c r="W38" s="194"/>
      <c r="X38" s="194"/>
      <c r="Y38" s="194"/>
      <c r="Z38" s="194">
        <f>R38/$R$35*100</f>
        <v>62.46187166009195</v>
      </c>
      <c r="AA38" s="194"/>
      <c r="AB38" s="194"/>
      <c r="AC38" s="194"/>
      <c r="AD38" s="194">
        <f>(R38-N38)/N38*100</f>
        <v>-2.750492187827253</v>
      </c>
      <c r="AE38" s="194"/>
      <c r="AF38" s="194"/>
      <c r="AG38" s="194"/>
      <c r="AH38" s="194"/>
      <c r="AI38" s="194"/>
      <c r="AJ38" s="194"/>
      <c r="AK38" s="194"/>
    </row>
    <row r="39" spans="2:37" ht="20.25" customHeight="1">
      <c r="B39" s="6"/>
      <c r="C39" s="203" t="s">
        <v>55</v>
      </c>
      <c r="D39" s="203"/>
      <c r="E39" s="213" t="s">
        <v>66</v>
      </c>
      <c r="F39" s="213"/>
      <c r="G39" s="213"/>
      <c r="H39" s="213"/>
      <c r="I39" s="213"/>
      <c r="J39" s="213"/>
      <c r="K39" s="213"/>
      <c r="L39" s="213"/>
      <c r="M39" s="17"/>
      <c r="N39" s="178">
        <v>23128</v>
      </c>
      <c r="O39" s="178"/>
      <c r="P39" s="178"/>
      <c r="Q39" s="178"/>
      <c r="R39" s="178">
        <v>21661</v>
      </c>
      <c r="S39" s="178"/>
      <c r="T39" s="178"/>
      <c r="U39" s="178"/>
      <c r="V39" s="194">
        <v>7.608595528535524</v>
      </c>
      <c r="W39" s="194"/>
      <c r="X39" s="194"/>
      <c r="Y39" s="194"/>
      <c r="Z39" s="194">
        <f>R39/$R$35*100</f>
        <v>7.284656853348399</v>
      </c>
      <c r="AA39" s="194"/>
      <c r="AB39" s="194"/>
      <c r="AC39" s="194"/>
      <c r="AD39" s="194">
        <f>(R39-N39)/N39*100</f>
        <v>-6.342960913178832</v>
      </c>
      <c r="AE39" s="194"/>
      <c r="AF39" s="194"/>
      <c r="AG39" s="194"/>
      <c r="AH39" s="194"/>
      <c r="AI39" s="194"/>
      <c r="AJ39" s="194"/>
      <c r="AK39" s="194"/>
    </row>
    <row r="40" spans="2:37" ht="20.25" customHeight="1">
      <c r="B40" s="6"/>
      <c r="C40" s="203" t="s">
        <v>56</v>
      </c>
      <c r="D40" s="203"/>
      <c r="E40" s="213" t="s">
        <v>67</v>
      </c>
      <c r="F40" s="213"/>
      <c r="G40" s="213"/>
      <c r="H40" s="213"/>
      <c r="I40" s="213"/>
      <c r="J40" s="213"/>
      <c r="K40" s="213"/>
      <c r="L40" s="213"/>
      <c r="M40" s="17"/>
      <c r="N40" s="178">
        <v>7627</v>
      </c>
      <c r="O40" s="178"/>
      <c r="P40" s="178"/>
      <c r="Q40" s="178"/>
      <c r="R40" s="178">
        <v>8971</v>
      </c>
      <c r="S40" s="178"/>
      <c r="T40" s="178"/>
      <c r="U40" s="178"/>
      <c r="V40" s="194">
        <v>2.5091126814311844</v>
      </c>
      <c r="W40" s="194"/>
      <c r="X40" s="194"/>
      <c r="Y40" s="194"/>
      <c r="Z40" s="194">
        <f>R40/$R$35*100</f>
        <v>3.016973206748926</v>
      </c>
      <c r="AA40" s="194"/>
      <c r="AB40" s="194"/>
      <c r="AC40" s="194"/>
      <c r="AD40" s="194">
        <f>(R40-N40)/N40*100</f>
        <v>17.621607447226957</v>
      </c>
      <c r="AE40" s="194"/>
      <c r="AF40" s="194"/>
      <c r="AG40" s="194"/>
      <c r="AH40" s="194"/>
      <c r="AI40" s="194"/>
      <c r="AJ40" s="194"/>
      <c r="AK40" s="194"/>
    </row>
    <row r="41" spans="2:37" ht="20.25" customHeight="1">
      <c r="B41" s="6"/>
      <c r="C41" s="6"/>
      <c r="L41" s="13"/>
      <c r="M41" s="17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94"/>
      <c r="AE41" s="194"/>
      <c r="AF41" s="194"/>
      <c r="AG41" s="194"/>
      <c r="AH41" s="194"/>
      <c r="AI41" s="194"/>
      <c r="AJ41" s="194"/>
      <c r="AK41" s="194"/>
    </row>
    <row r="42" spans="2:37" ht="20.25" customHeight="1">
      <c r="B42" s="155" t="s">
        <v>57</v>
      </c>
      <c r="C42" s="206" t="s">
        <v>77</v>
      </c>
      <c r="D42" s="206"/>
      <c r="E42" s="206"/>
      <c r="F42" s="206"/>
      <c r="G42" s="206"/>
      <c r="H42" s="206"/>
      <c r="I42" s="156"/>
      <c r="J42" s="156"/>
      <c r="K42" s="156"/>
      <c r="L42" s="157"/>
      <c r="M42" s="160"/>
      <c r="N42" s="197">
        <v>12010</v>
      </c>
      <c r="O42" s="197"/>
      <c r="P42" s="197"/>
      <c r="Q42" s="197"/>
      <c r="R42" s="197">
        <f>SUM(R43:U48)</f>
        <v>9602</v>
      </c>
      <c r="S42" s="197"/>
      <c r="T42" s="197"/>
      <c r="U42" s="197"/>
      <c r="V42" s="177">
        <v>3.951021804639901</v>
      </c>
      <c r="W42" s="177"/>
      <c r="X42" s="177"/>
      <c r="Y42" s="177"/>
      <c r="Z42" s="177">
        <f aca="true" t="shared" si="2" ref="Z42:Z48">R42/$R$35*100</f>
        <v>3.229180328971485</v>
      </c>
      <c r="AA42" s="177"/>
      <c r="AB42" s="177"/>
      <c r="AC42" s="177"/>
      <c r="AD42" s="177">
        <f aca="true" t="shared" si="3" ref="AD42:AD48">(R42-N42)/N42*100</f>
        <v>-20.049958368026644</v>
      </c>
      <c r="AE42" s="177"/>
      <c r="AF42" s="177"/>
      <c r="AG42" s="177"/>
      <c r="AH42" s="177"/>
      <c r="AI42" s="177"/>
      <c r="AJ42" s="177"/>
      <c r="AK42" s="177"/>
    </row>
    <row r="43" spans="2:37" ht="20.25" customHeight="1">
      <c r="B43" s="6"/>
      <c r="C43" s="203" t="s">
        <v>54</v>
      </c>
      <c r="D43" s="203"/>
      <c r="E43" s="213" t="s">
        <v>62</v>
      </c>
      <c r="F43" s="213"/>
      <c r="G43" s="213"/>
      <c r="H43" s="213"/>
      <c r="I43" s="213"/>
      <c r="J43" s="1" t="s">
        <v>58</v>
      </c>
      <c r="K43" s="231" t="s">
        <v>59</v>
      </c>
      <c r="L43" s="231"/>
      <c r="M43" s="17"/>
      <c r="N43" s="178">
        <v>5683</v>
      </c>
      <c r="O43" s="178"/>
      <c r="P43" s="178"/>
      <c r="Q43" s="178"/>
      <c r="R43" s="178">
        <v>4821</v>
      </c>
      <c r="S43" s="178"/>
      <c r="T43" s="178"/>
      <c r="U43" s="178"/>
      <c r="V43" s="194">
        <v>1.8695800929032935</v>
      </c>
      <c r="W43" s="194"/>
      <c r="X43" s="194"/>
      <c r="Y43" s="194"/>
      <c r="Z43" s="194">
        <f t="shared" si="2"/>
        <v>1.6213162222424002</v>
      </c>
      <c r="AA43" s="194"/>
      <c r="AB43" s="194"/>
      <c r="AC43" s="194"/>
      <c r="AD43" s="194">
        <f t="shared" si="3"/>
        <v>-15.168045046630303</v>
      </c>
      <c r="AE43" s="194"/>
      <c r="AF43" s="194"/>
      <c r="AG43" s="194"/>
      <c r="AH43" s="194"/>
      <c r="AI43" s="194"/>
      <c r="AJ43" s="194"/>
      <c r="AK43" s="194"/>
    </row>
    <row r="44" spans="2:37" ht="20.25" customHeight="1">
      <c r="B44" s="6"/>
      <c r="C44" s="6"/>
      <c r="J44" s="1" t="s">
        <v>60</v>
      </c>
      <c r="K44" s="231" t="s">
        <v>61</v>
      </c>
      <c r="L44" s="231"/>
      <c r="M44" s="17"/>
      <c r="N44" s="178">
        <v>-8151</v>
      </c>
      <c r="O44" s="178"/>
      <c r="P44" s="178"/>
      <c r="Q44" s="178"/>
      <c r="R44" s="178">
        <v>-8059</v>
      </c>
      <c r="S44" s="178"/>
      <c r="T44" s="178"/>
      <c r="U44" s="178"/>
      <c r="V44" s="194">
        <v>-2.6814969799849986</v>
      </c>
      <c r="W44" s="194"/>
      <c r="X44" s="194"/>
      <c r="Y44" s="194"/>
      <c r="Z44" s="194">
        <f t="shared" si="2"/>
        <v>-2.7102649730453234</v>
      </c>
      <c r="AA44" s="194"/>
      <c r="AB44" s="194"/>
      <c r="AC44" s="194"/>
      <c r="AD44" s="194">
        <f t="shared" si="3"/>
        <v>-1.1286958655379709</v>
      </c>
      <c r="AE44" s="194"/>
      <c r="AF44" s="194"/>
      <c r="AG44" s="194"/>
      <c r="AH44" s="194"/>
      <c r="AI44" s="194"/>
      <c r="AJ44" s="194"/>
      <c r="AK44" s="194"/>
    </row>
    <row r="45" spans="2:37" ht="20.25" customHeight="1">
      <c r="B45" s="6"/>
      <c r="C45" s="203" t="s">
        <v>55</v>
      </c>
      <c r="D45" s="203"/>
      <c r="E45" s="193" t="s">
        <v>813</v>
      </c>
      <c r="F45" s="193"/>
      <c r="G45" s="193"/>
      <c r="H45" s="193"/>
      <c r="I45" s="193"/>
      <c r="J45" s="1" t="s">
        <v>58</v>
      </c>
      <c r="K45" s="231" t="s">
        <v>59</v>
      </c>
      <c r="L45" s="231"/>
      <c r="M45" s="17"/>
      <c r="N45" s="178">
        <v>752</v>
      </c>
      <c r="O45" s="178"/>
      <c r="P45" s="178"/>
      <c r="Q45" s="178"/>
      <c r="R45" s="178">
        <v>690</v>
      </c>
      <c r="S45" s="178"/>
      <c r="T45" s="178"/>
      <c r="U45" s="178"/>
      <c r="V45" s="194">
        <v>0.24739120708486306</v>
      </c>
      <c r="W45" s="194"/>
      <c r="X45" s="194"/>
      <c r="Y45" s="194"/>
      <c r="Z45" s="194">
        <f t="shared" si="2"/>
        <v>0.2320489926046995</v>
      </c>
      <c r="AA45" s="194"/>
      <c r="AB45" s="194"/>
      <c r="AC45" s="194"/>
      <c r="AD45" s="194">
        <f t="shared" si="3"/>
        <v>-8.24468085106383</v>
      </c>
      <c r="AE45" s="194"/>
      <c r="AF45" s="194"/>
      <c r="AG45" s="194"/>
      <c r="AH45" s="194"/>
      <c r="AI45" s="194"/>
      <c r="AJ45" s="194"/>
      <c r="AK45" s="194"/>
    </row>
    <row r="46" spans="2:37" ht="20.25" customHeight="1">
      <c r="B46" s="6"/>
      <c r="C46" s="6"/>
      <c r="E46" s="186" t="s">
        <v>814</v>
      </c>
      <c r="F46" s="186"/>
      <c r="G46" s="186"/>
      <c r="H46" s="186"/>
      <c r="I46" s="186"/>
      <c r="J46" s="1" t="s">
        <v>60</v>
      </c>
      <c r="K46" s="231" t="s">
        <v>61</v>
      </c>
      <c r="L46" s="231"/>
      <c r="M46" s="17"/>
      <c r="N46" s="178">
        <v>-650</v>
      </c>
      <c r="O46" s="178"/>
      <c r="P46" s="178"/>
      <c r="Q46" s="178"/>
      <c r="R46" s="178">
        <v>-551</v>
      </c>
      <c r="S46" s="178"/>
      <c r="T46" s="178"/>
      <c r="U46" s="178"/>
      <c r="V46" s="194">
        <v>-0.21383548484728856</v>
      </c>
      <c r="W46" s="194"/>
      <c r="X46" s="194"/>
      <c r="Y46" s="194"/>
      <c r="Z46" s="194">
        <f t="shared" si="2"/>
        <v>-0.18530289119592672</v>
      </c>
      <c r="AA46" s="194"/>
      <c r="AB46" s="194"/>
      <c r="AC46" s="194"/>
      <c r="AD46" s="194">
        <f t="shared" si="3"/>
        <v>-15.230769230769232</v>
      </c>
      <c r="AE46" s="194"/>
      <c r="AF46" s="194"/>
      <c r="AG46" s="194"/>
      <c r="AH46" s="194"/>
      <c r="AI46" s="194"/>
      <c r="AJ46" s="194"/>
      <c r="AK46" s="194"/>
    </row>
    <row r="47" spans="2:37" ht="20.25" customHeight="1">
      <c r="B47" s="6"/>
      <c r="C47" s="203" t="s">
        <v>56</v>
      </c>
      <c r="D47" s="203"/>
      <c r="E47" s="213" t="s">
        <v>63</v>
      </c>
      <c r="F47" s="213"/>
      <c r="G47" s="213"/>
      <c r="H47" s="213"/>
      <c r="I47" s="213"/>
      <c r="J47" s="1" t="s">
        <v>58</v>
      </c>
      <c r="K47" s="231" t="s">
        <v>59</v>
      </c>
      <c r="L47" s="231"/>
      <c r="M47" s="17"/>
      <c r="N47" s="178">
        <v>16524</v>
      </c>
      <c r="O47" s="178"/>
      <c r="P47" s="178"/>
      <c r="Q47" s="178"/>
      <c r="R47" s="178">
        <v>14907</v>
      </c>
      <c r="S47" s="178"/>
      <c r="T47" s="178"/>
      <c r="U47" s="178"/>
      <c r="V47" s="194">
        <v>5.436027002487071</v>
      </c>
      <c r="W47" s="194"/>
      <c r="X47" s="194"/>
      <c r="Y47" s="194"/>
      <c r="Z47" s="194">
        <f t="shared" si="2"/>
        <v>5.013267148925008</v>
      </c>
      <c r="AA47" s="194"/>
      <c r="AB47" s="194"/>
      <c r="AC47" s="194"/>
      <c r="AD47" s="194">
        <f t="shared" si="3"/>
        <v>-9.785766158315177</v>
      </c>
      <c r="AE47" s="194"/>
      <c r="AF47" s="194"/>
      <c r="AG47" s="194"/>
      <c r="AH47" s="194"/>
      <c r="AI47" s="194"/>
      <c r="AJ47" s="194"/>
      <c r="AK47" s="194"/>
    </row>
    <row r="48" spans="2:37" ht="20.25" customHeight="1">
      <c r="B48" s="6"/>
      <c r="C48" s="6"/>
      <c r="J48" s="1" t="s">
        <v>60</v>
      </c>
      <c r="K48" s="231" t="s">
        <v>61</v>
      </c>
      <c r="L48" s="231"/>
      <c r="M48" s="17"/>
      <c r="N48" s="178">
        <v>-2148</v>
      </c>
      <c r="O48" s="178"/>
      <c r="P48" s="178"/>
      <c r="Q48" s="178"/>
      <c r="R48" s="178">
        <v>-2206</v>
      </c>
      <c r="S48" s="178"/>
      <c r="T48" s="178"/>
      <c r="U48" s="178"/>
      <c r="V48" s="194">
        <v>-0.7066440330030397</v>
      </c>
      <c r="W48" s="194"/>
      <c r="X48" s="194"/>
      <c r="Y48" s="194"/>
      <c r="Z48" s="194">
        <f t="shared" si="2"/>
        <v>-0.7418841705593726</v>
      </c>
      <c r="AA48" s="194"/>
      <c r="AB48" s="194"/>
      <c r="AC48" s="194"/>
      <c r="AD48" s="194">
        <f t="shared" si="3"/>
        <v>2.700186219739292</v>
      </c>
      <c r="AE48" s="194"/>
      <c r="AF48" s="194"/>
      <c r="AG48" s="194"/>
      <c r="AH48" s="194"/>
      <c r="AI48" s="194"/>
      <c r="AJ48" s="194"/>
      <c r="AK48" s="194"/>
    </row>
    <row r="49" spans="2:37" ht="20.25" customHeight="1">
      <c r="B49" s="6"/>
      <c r="C49" s="6"/>
      <c r="L49" s="13"/>
      <c r="M49" s="17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94"/>
      <c r="AE49" s="194"/>
      <c r="AF49" s="194"/>
      <c r="AG49" s="194"/>
      <c r="AH49" s="194"/>
      <c r="AI49" s="194"/>
      <c r="AJ49" s="194"/>
      <c r="AK49" s="194"/>
    </row>
    <row r="50" spans="2:37" ht="20.25" customHeight="1">
      <c r="B50" s="155" t="s">
        <v>64</v>
      </c>
      <c r="C50" s="206" t="s">
        <v>78</v>
      </c>
      <c r="D50" s="206"/>
      <c r="E50" s="206"/>
      <c r="F50" s="206"/>
      <c r="G50" s="206"/>
      <c r="H50" s="206"/>
      <c r="I50" s="156"/>
      <c r="J50" s="156"/>
      <c r="K50" s="156"/>
      <c r="L50" s="157"/>
      <c r="M50" s="160"/>
      <c r="N50" s="197">
        <v>70223</v>
      </c>
      <c r="O50" s="197"/>
      <c r="P50" s="197"/>
      <c r="Q50" s="197"/>
      <c r="R50" s="197">
        <f>SUM(R51:U53)</f>
        <v>71386</v>
      </c>
      <c r="S50" s="197"/>
      <c r="T50" s="197"/>
      <c r="U50" s="197"/>
      <c r="V50" s="177">
        <v>23.10179884989407</v>
      </c>
      <c r="W50" s="177"/>
      <c r="X50" s="177"/>
      <c r="Y50" s="177"/>
      <c r="Z50" s="177">
        <f aca="true" t="shared" si="4" ref="Z50:Z56">R50/$R$35*100</f>
        <v>24.007317950839244</v>
      </c>
      <c r="AA50" s="177"/>
      <c r="AB50" s="177"/>
      <c r="AC50" s="177"/>
      <c r="AD50" s="177">
        <f>(R50-N50)/N50*100</f>
        <v>1.6561525426142432</v>
      </c>
      <c r="AE50" s="177"/>
      <c r="AF50" s="177"/>
      <c r="AG50" s="177"/>
      <c r="AH50" s="177"/>
      <c r="AI50" s="177"/>
      <c r="AJ50" s="177"/>
      <c r="AK50" s="177"/>
    </row>
    <row r="51" spans="2:37" ht="20.25" customHeight="1">
      <c r="B51" s="6"/>
      <c r="C51" s="203" t="s">
        <v>54</v>
      </c>
      <c r="D51" s="203"/>
      <c r="E51" s="213" t="s">
        <v>71</v>
      </c>
      <c r="F51" s="213"/>
      <c r="G51" s="213"/>
      <c r="H51" s="213"/>
      <c r="I51" s="213"/>
      <c r="J51" s="213"/>
      <c r="K51" s="213"/>
      <c r="L51" s="13"/>
      <c r="M51" s="17"/>
      <c r="N51" s="178">
        <v>39140</v>
      </c>
      <c r="O51" s="178"/>
      <c r="P51" s="178"/>
      <c r="Q51" s="178"/>
      <c r="R51" s="178">
        <v>41489</v>
      </c>
      <c r="S51" s="178"/>
      <c r="T51" s="178"/>
      <c r="U51" s="178"/>
      <c r="V51" s="194">
        <v>12.876185964496731</v>
      </c>
      <c r="W51" s="194"/>
      <c r="X51" s="194"/>
      <c r="Y51" s="194"/>
      <c r="Z51" s="194">
        <f t="shared" si="4"/>
        <v>13.952870513299098</v>
      </c>
      <c r="AA51" s="194"/>
      <c r="AB51" s="194"/>
      <c r="AC51" s="194"/>
      <c r="AD51" s="194">
        <f aca="true" t="shared" si="5" ref="AD51:AD56">(R51-N51)/N51*100</f>
        <v>6.001532958610118</v>
      </c>
      <c r="AE51" s="194"/>
      <c r="AF51" s="194"/>
      <c r="AG51" s="194"/>
      <c r="AH51" s="194"/>
      <c r="AI51" s="194"/>
      <c r="AJ51" s="194"/>
      <c r="AK51" s="194"/>
    </row>
    <row r="52" spans="2:37" ht="20.25" customHeight="1">
      <c r="B52" s="6"/>
      <c r="C52" s="203" t="s">
        <v>55</v>
      </c>
      <c r="D52" s="203"/>
      <c r="E52" s="213" t="s">
        <v>72</v>
      </c>
      <c r="F52" s="213"/>
      <c r="G52" s="213"/>
      <c r="H52" s="213"/>
      <c r="I52" s="213"/>
      <c r="J52" s="213"/>
      <c r="K52" s="213"/>
      <c r="L52" s="13"/>
      <c r="M52" s="17"/>
      <c r="N52" s="178">
        <v>3976</v>
      </c>
      <c r="O52" s="178"/>
      <c r="P52" s="178"/>
      <c r="Q52" s="178"/>
      <c r="R52" s="178">
        <v>3925</v>
      </c>
      <c r="S52" s="178"/>
      <c r="T52" s="178"/>
      <c r="U52" s="178"/>
      <c r="V52" s="194">
        <v>1.3080152119274144</v>
      </c>
      <c r="W52" s="194"/>
      <c r="X52" s="194"/>
      <c r="Y52" s="194"/>
      <c r="Z52" s="194">
        <f t="shared" si="4"/>
        <v>1.319988834744124</v>
      </c>
      <c r="AA52" s="194"/>
      <c r="AB52" s="194"/>
      <c r="AC52" s="194"/>
      <c r="AD52" s="194">
        <f t="shared" si="5"/>
        <v>-1.2826961770623744</v>
      </c>
      <c r="AE52" s="194"/>
      <c r="AF52" s="194"/>
      <c r="AG52" s="194"/>
      <c r="AH52" s="194"/>
      <c r="AI52" s="194"/>
      <c r="AJ52" s="194"/>
      <c r="AK52" s="194"/>
    </row>
    <row r="53" spans="2:37" ht="20.25" customHeight="1">
      <c r="B53" s="6"/>
      <c r="C53" s="203" t="s">
        <v>56</v>
      </c>
      <c r="D53" s="203"/>
      <c r="E53" s="213" t="s">
        <v>73</v>
      </c>
      <c r="F53" s="213"/>
      <c r="G53" s="213"/>
      <c r="H53" s="213"/>
      <c r="I53" s="213"/>
      <c r="J53" s="213"/>
      <c r="K53" s="213"/>
      <c r="L53" s="13"/>
      <c r="M53" s="17"/>
      <c r="N53" s="178">
        <v>27107</v>
      </c>
      <c r="O53" s="178"/>
      <c r="P53" s="178"/>
      <c r="Q53" s="178"/>
      <c r="R53" s="178">
        <v>25972</v>
      </c>
      <c r="S53" s="178"/>
      <c r="T53" s="178"/>
      <c r="U53" s="178"/>
      <c r="V53" s="194">
        <v>8.917597673469926</v>
      </c>
      <c r="W53" s="194"/>
      <c r="X53" s="194"/>
      <c r="Y53" s="194"/>
      <c r="Z53" s="194">
        <f t="shared" si="4"/>
        <v>8.734458602796021</v>
      </c>
      <c r="AA53" s="194"/>
      <c r="AB53" s="194"/>
      <c r="AC53" s="194"/>
      <c r="AD53" s="194">
        <f t="shared" si="5"/>
        <v>-4.1871103405024535</v>
      </c>
      <c r="AE53" s="194"/>
      <c r="AF53" s="194"/>
      <c r="AG53" s="194"/>
      <c r="AH53" s="194"/>
      <c r="AI53" s="194"/>
      <c r="AJ53" s="194"/>
      <c r="AK53" s="194"/>
    </row>
    <row r="54" spans="2:37" ht="20.25" customHeight="1">
      <c r="B54" s="6"/>
      <c r="C54" s="6"/>
      <c r="D54" s="186" t="s">
        <v>68</v>
      </c>
      <c r="E54" s="186"/>
      <c r="F54" s="213" t="s">
        <v>74</v>
      </c>
      <c r="G54" s="213"/>
      <c r="H54" s="213"/>
      <c r="I54" s="213"/>
      <c r="J54" s="213"/>
      <c r="K54" s="213"/>
      <c r="L54" s="213"/>
      <c r="M54" s="17"/>
      <c r="N54" s="178">
        <v>637</v>
      </c>
      <c r="O54" s="178"/>
      <c r="P54" s="178"/>
      <c r="Q54" s="178"/>
      <c r="R54" s="178">
        <v>578</v>
      </c>
      <c r="S54" s="178"/>
      <c r="T54" s="178"/>
      <c r="U54" s="178"/>
      <c r="V54" s="194">
        <v>0.2095587751503428</v>
      </c>
      <c r="W54" s="194"/>
      <c r="X54" s="194"/>
      <c r="Y54" s="194"/>
      <c r="Z54" s="194">
        <f t="shared" si="4"/>
        <v>0.19438306916741496</v>
      </c>
      <c r="AA54" s="194"/>
      <c r="AB54" s="194"/>
      <c r="AC54" s="194"/>
      <c r="AD54" s="194">
        <f t="shared" si="5"/>
        <v>-9.262166405023548</v>
      </c>
      <c r="AE54" s="194"/>
      <c r="AF54" s="194"/>
      <c r="AG54" s="194"/>
      <c r="AH54" s="194"/>
      <c r="AI54" s="194"/>
      <c r="AJ54" s="194"/>
      <c r="AK54" s="194"/>
    </row>
    <row r="55" spans="2:37" ht="20.25" customHeight="1">
      <c r="B55" s="6"/>
      <c r="C55" s="6"/>
      <c r="D55" s="186" t="s">
        <v>69</v>
      </c>
      <c r="E55" s="186"/>
      <c r="F55" s="213" t="s">
        <v>75</v>
      </c>
      <c r="G55" s="213"/>
      <c r="H55" s="213"/>
      <c r="I55" s="213"/>
      <c r="J55" s="213"/>
      <c r="K55" s="213"/>
      <c r="L55" s="213"/>
      <c r="M55" s="17"/>
      <c r="N55" s="178">
        <v>11979</v>
      </c>
      <c r="O55" s="178"/>
      <c r="P55" s="178"/>
      <c r="Q55" s="178"/>
      <c r="R55" s="178">
        <v>10737</v>
      </c>
      <c r="S55" s="178"/>
      <c r="T55" s="178"/>
      <c r="U55" s="178"/>
      <c r="V55" s="194">
        <v>3.9408234969010305</v>
      </c>
      <c r="W55" s="194"/>
      <c r="X55" s="194"/>
      <c r="Y55" s="194"/>
      <c r="Z55" s="194">
        <f t="shared" si="4"/>
        <v>3.6108841066618242</v>
      </c>
      <c r="AA55" s="194"/>
      <c r="AB55" s="194"/>
      <c r="AC55" s="194"/>
      <c r="AD55" s="194">
        <f t="shared" si="5"/>
        <v>-10.368144252441773</v>
      </c>
      <c r="AE55" s="194"/>
      <c r="AF55" s="194"/>
      <c r="AG55" s="194"/>
      <c r="AH55" s="194"/>
      <c r="AI55" s="194"/>
      <c r="AJ55" s="194"/>
      <c r="AK55" s="194"/>
    </row>
    <row r="56" spans="1:37" ht="20.25" customHeight="1" thickBot="1">
      <c r="A56" s="34"/>
      <c r="B56" s="6"/>
      <c r="C56" s="6"/>
      <c r="D56" s="233" t="s">
        <v>70</v>
      </c>
      <c r="E56" s="233"/>
      <c r="F56" s="173" t="s">
        <v>76</v>
      </c>
      <c r="G56" s="173"/>
      <c r="H56" s="173"/>
      <c r="I56" s="173"/>
      <c r="J56" s="173"/>
      <c r="K56" s="173"/>
      <c r="L56" s="173"/>
      <c r="M56" s="18"/>
      <c r="N56" s="179">
        <v>14491</v>
      </c>
      <c r="O56" s="179"/>
      <c r="P56" s="179"/>
      <c r="Q56" s="179"/>
      <c r="R56" s="179">
        <v>14657</v>
      </c>
      <c r="S56" s="179"/>
      <c r="T56" s="179"/>
      <c r="U56" s="179"/>
      <c r="V56" s="195">
        <v>4.767215401418552</v>
      </c>
      <c r="W56" s="195"/>
      <c r="X56" s="195"/>
      <c r="Y56" s="195"/>
      <c r="Z56" s="194">
        <f t="shared" si="4"/>
        <v>4.929191426966783</v>
      </c>
      <c r="AA56" s="194"/>
      <c r="AB56" s="194"/>
      <c r="AC56" s="194"/>
      <c r="AD56" s="194">
        <f t="shared" si="5"/>
        <v>1.1455386101718308</v>
      </c>
      <c r="AE56" s="194"/>
      <c r="AF56" s="194"/>
      <c r="AG56" s="194"/>
      <c r="AH56" s="194"/>
      <c r="AI56" s="194"/>
      <c r="AJ56" s="194"/>
      <c r="AK56" s="194"/>
    </row>
    <row r="57" spans="2:37" ht="20.25" customHeight="1">
      <c r="B57" s="10"/>
      <c r="C57" s="192" t="s">
        <v>765</v>
      </c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0"/>
      <c r="X57" s="10"/>
      <c r="Y57" s="10"/>
      <c r="Z57" s="10"/>
      <c r="AA57" s="10"/>
      <c r="AB57" s="10"/>
      <c r="AC57" s="10"/>
      <c r="AD57" s="190" t="s">
        <v>236</v>
      </c>
      <c r="AE57" s="190"/>
      <c r="AF57" s="190"/>
      <c r="AG57" s="190"/>
      <c r="AH57" s="190"/>
      <c r="AI57" s="190"/>
      <c r="AJ57" s="190"/>
      <c r="AK57" s="190"/>
    </row>
    <row r="58" spans="3:37" ht="20.25" customHeight="1">
      <c r="C58" s="193" t="s">
        <v>766</v>
      </c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AD58" s="221" t="s">
        <v>29</v>
      </c>
      <c r="AE58" s="221"/>
      <c r="AF58" s="221"/>
      <c r="AG58" s="221"/>
      <c r="AH58" s="221"/>
      <c r="AI58" s="221"/>
      <c r="AJ58" s="221"/>
      <c r="AK58" s="221"/>
    </row>
  </sheetData>
  <mergeCells count="293">
    <mergeCell ref="B17:K17"/>
    <mergeCell ref="A35:H35"/>
    <mergeCell ref="E46:I46"/>
    <mergeCell ref="A5:H5"/>
    <mergeCell ref="B7:K7"/>
    <mergeCell ref="B12:K12"/>
    <mergeCell ref="D8:L8"/>
    <mergeCell ref="D9:L9"/>
    <mergeCell ref="D10:L10"/>
    <mergeCell ref="D13:L13"/>
    <mergeCell ref="C58:V58"/>
    <mergeCell ref="A32:G32"/>
    <mergeCell ref="A33:M34"/>
    <mergeCell ref="C37:H37"/>
    <mergeCell ref="V37:Y37"/>
    <mergeCell ref="N35:Q35"/>
    <mergeCell ref="N36:Q36"/>
    <mergeCell ref="V38:Y38"/>
    <mergeCell ref="N55:Q55"/>
    <mergeCell ref="R54:U54"/>
    <mergeCell ref="A1:AK1"/>
    <mergeCell ref="A2:G2"/>
    <mergeCell ref="A3:M4"/>
    <mergeCell ref="AD4:AK4"/>
    <mergeCell ref="AD3:AK3"/>
    <mergeCell ref="N3:U3"/>
    <mergeCell ref="V3:AC3"/>
    <mergeCell ref="N4:Q4"/>
    <mergeCell ref="Z4:AC4"/>
    <mergeCell ref="R52:U52"/>
    <mergeCell ref="V52:Y52"/>
    <mergeCell ref="Z52:AC52"/>
    <mergeCell ref="Z35:AC35"/>
    <mergeCell ref="Z36:AC36"/>
    <mergeCell ref="Z37:AC37"/>
    <mergeCell ref="Z38:AC38"/>
    <mergeCell ref="R50:U50"/>
    <mergeCell ref="V50:Y50"/>
    <mergeCell ref="Z50:AC50"/>
    <mergeCell ref="V15:Y15"/>
    <mergeCell ref="R53:U53"/>
    <mergeCell ref="V54:Y54"/>
    <mergeCell ref="N51:Q51"/>
    <mergeCell ref="N52:Q52"/>
    <mergeCell ref="N53:Q53"/>
    <mergeCell ref="N54:Q54"/>
    <mergeCell ref="N47:Q47"/>
    <mergeCell ref="N48:Q48"/>
    <mergeCell ref="N49:Q49"/>
    <mergeCell ref="N50:Q50"/>
    <mergeCell ref="N43:Q43"/>
    <mergeCell ref="N44:Q44"/>
    <mergeCell ref="N45:Q45"/>
    <mergeCell ref="N46:Q46"/>
    <mergeCell ref="N39:Q39"/>
    <mergeCell ref="N40:Q40"/>
    <mergeCell ref="N41:Q41"/>
    <mergeCell ref="N42:Q42"/>
    <mergeCell ref="N18:Q18"/>
    <mergeCell ref="N20:Q20"/>
    <mergeCell ref="N19:Q19"/>
    <mergeCell ref="R35:U35"/>
    <mergeCell ref="D20:L20"/>
    <mergeCell ref="D21:L21"/>
    <mergeCell ref="N37:Q37"/>
    <mergeCell ref="N38:Q38"/>
    <mergeCell ref="D14:L14"/>
    <mergeCell ref="D15:L15"/>
    <mergeCell ref="D27:E27"/>
    <mergeCell ref="F27:L27"/>
    <mergeCell ref="D18:L18"/>
    <mergeCell ref="D23:L23"/>
    <mergeCell ref="D24:L24"/>
    <mergeCell ref="D25:L25"/>
    <mergeCell ref="D19:L19"/>
    <mergeCell ref="D22:L22"/>
    <mergeCell ref="AD14:AK14"/>
    <mergeCell ref="N25:Q25"/>
    <mergeCell ref="R13:U13"/>
    <mergeCell ref="R17:U17"/>
    <mergeCell ref="Z13:AC13"/>
    <mergeCell ref="Z14:AC14"/>
    <mergeCell ref="Z15:AC15"/>
    <mergeCell ref="R25:U25"/>
    <mergeCell ref="N15:Q15"/>
    <mergeCell ref="R18:U18"/>
    <mergeCell ref="AD9:AK9"/>
    <mergeCell ref="V13:Y13"/>
    <mergeCell ref="AD10:AK10"/>
    <mergeCell ref="N9:Q9"/>
    <mergeCell ref="Z9:AC9"/>
    <mergeCell ref="Z10:AC10"/>
    <mergeCell ref="N14:Q14"/>
    <mergeCell ref="R14:U14"/>
    <mergeCell ref="R15:U15"/>
    <mergeCell ref="N10:Q10"/>
    <mergeCell ref="N13:Q13"/>
    <mergeCell ref="N12:Q12"/>
    <mergeCell ref="AD5:AK5"/>
    <mergeCell ref="Z8:AC8"/>
    <mergeCell ref="Z7:AC7"/>
    <mergeCell ref="AD7:AK7"/>
    <mergeCell ref="AD6:AK6"/>
    <mergeCell ref="AD8:AK8"/>
    <mergeCell ref="Z5:AC5"/>
    <mergeCell ref="Z6:AC6"/>
    <mergeCell ref="N5:Q5"/>
    <mergeCell ref="R4:U4"/>
    <mergeCell ref="V4:Y4"/>
    <mergeCell ref="N6:Q6"/>
    <mergeCell ref="R6:U6"/>
    <mergeCell ref="V5:Y5"/>
    <mergeCell ref="R5:U5"/>
    <mergeCell ref="V6:Y6"/>
    <mergeCell ref="N7:Q7"/>
    <mergeCell ref="R9:U9"/>
    <mergeCell ref="V8:Y8"/>
    <mergeCell ref="R10:U10"/>
    <mergeCell ref="R7:U7"/>
    <mergeCell ref="R8:U8"/>
    <mergeCell ref="V9:Y9"/>
    <mergeCell ref="V10:Y10"/>
    <mergeCell ref="N8:Q8"/>
    <mergeCell ref="V7:Y7"/>
    <mergeCell ref="AD33:AK33"/>
    <mergeCell ref="V12:Y12"/>
    <mergeCell ref="AD29:AK29"/>
    <mergeCell ref="AD12:AK12"/>
    <mergeCell ref="Z18:AC18"/>
    <mergeCell ref="V20:Y20"/>
    <mergeCell ref="AD20:AK20"/>
    <mergeCell ref="V19:Y19"/>
    <mergeCell ref="AD13:AK13"/>
    <mergeCell ref="Z12:AC12"/>
    <mergeCell ref="C39:D39"/>
    <mergeCell ref="Z20:AC20"/>
    <mergeCell ref="V14:Y14"/>
    <mergeCell ref="E39:L39"/>
    <mergeCell ref="R20:U20"/>
    <mergeCell ref="N22:Q22"/>
    <mergeCell ref="N24:Q24"/>
    <mergeCell ref="N27:Q27"/>
    <mergeCell ref="V22:Y22"/>
    <mergeCell ref="V24:Y24"/>
    <mergeCell ref="AD15:AK15"/>
    <mergeCell ref="C38:D38"/>
    <mergeCell ref="E38:L38"/>
    <mergeCell ref="B31:AK31"/>
    <mergeCell ref="V36:Y36"/>
    <mergeCell ref="AD36:AK36"/>
    <mergeCell ref="R19:U19"/>
    <mergeCell ref="Z19:AC19"/>
    <mergeCell ref="N33:U33"/>
    <mergeCell ref="V33:AC33"/>
    <mergeCell ref="C45:D45"/>
    <mergeCell ref="E45:I45"/>
    <mergeCell ref="K45:L45"/>
    <mergeCell ref="E40:L40"/>
    <mergeCell ref="C40:D40"/>
    <mergeCell ref="C43:D43"/>
    <mergeCell ref="E43:I43"/>
    <mergeCell ref="K43:L43"/>
    <mergeCell ref="C42:H42"/>
    <mergeCell ref="K44:L44"/>
    <mergeCell ref="K46:L46"/>
    <mergeCell ref="C47:D47"/>
    <mergeCell ref="E47:I47"/>
    <mergeCell ref="K47:L47"/>
    <mergeCell ref="K48:L48"/>
    <mergeCell ref="C51:D51"/>
    <mergeCell ref="E51:K51"/>
    <mergeCell ref="C50:H50"/>
    <mergeCell ref="C52:D52"/>
    <mergeCell ref="E52:K52"/>
    <mergeCell ref="C53:D53"/>
    <mergeCell ref="E53:K53"/>
    <mergeCell ref="D54:E54"/>
    <mergeCell ref="F54:L54"/>
    <mergeCell ref="D55:E55"/>
    <mergeCell ref="F55:L55"/>
    <mergeCell ref="D56:E56"/>
    <mergeCell ref="F56:L56"/>
    <mergeCell ref="R56:U56"/>
    <mergeCell ref="R55:U55"/>
    <mergeCell ref="N56:Q56"/>
    <mergeCell ref="AD58:AK58"/>
    <mergeCell ref="N34:Q34"/>
    <mergeCell ref="R34:U34"/>
    <mergeCell ref="V34:Y34"/>
    <mergeCell ref="AD34:AK34"/>
    <mergeCell ref="Z34:AC34"/>
    <mergeCell ref="V55:Y55"/>
    <mergeCell ref="V35:Y35"/>
    <mergeCell ref="AD35:AK35"/>
    <mergeCell ref="R36:U36"/>
    <mergeCell ref="AD22:AK22"/>
    <mergeCell ref="V21:Y21"/>
    <mergeCell ref="N21:Q21"/>
    <mergeCell ref="R22:U22"/>
    <mergeCell ref="Z21:AC21"/>
    <mergeCell ref="Z22:AC22"/>
    <mergeCell ref="R21:U21"/>
    <mergeCell ref="AD24:AK24"/>
    <mergeCell ref="V23:Y23"/>
    <mergeCell ref="N23:Q23"/>
    <mergeCell ref="R23:U23"/>
    <mergeCell ref="R24:U24"/>
    <mergeCell ref="Z23:AC23"/>
    <mergeCell ref="Z24:AC24"/>
    <mergeCell ref="V17:Y17"/>
    <mergeCell ref="AD17:AK17"/>
    <mergeCell ref="V25:Y25"/>
    <mergeCell ref="Z25:AC25"/>
    <mergeCell ref="Z17:AC17"/>
    <mergeCell ref="AD23:AK23"/>
    <mergeCell ref="AD21:AK21"/>
    <mergeCell ref="AD19:AK19"/>
    <mergeCell ref="V18:Y18"/>
    <mergeCell ref="AD18:AK18"/>
    <mergeCell ref="V27:Y27"/>
    <mergeCell ref="AD27:AK27"/>
    <mergeCell ref="Z27:AC27"/>
    <mergeCell ref="R27:U27"/>
    <mergeCell ref="AD25:AK25"/>
    <mergeCell ref="AD38:AK38"/>
    <mergeCell ref="R39:U39"/>
    <mergeCell ref="AD39:AK39"/>
    <mergeCell ref="R38:U38"/>
    <mergeCell ref="Z39:AC39"/>
    <mergeCell ref="V39:Y39"/>
    <mergeCell ref="AD28:AK28"/>
    <mergeCell ref="R37:U37"/>
    <mergeCell ref="AD37:AK37"/>
    <mergeCell ref="AD40:AK40"/>
    <mergeCell ref="R41:U41"/>
    <mergeCell ref="V41:Y41"/>
    <mergeCell ref="AD41:AK41"/>
    <mergeCell ref="R40:U40"/>
    <mergeCell ref="Z41:AC41"/>
    <mergeCell ref="Z40:AC40"/>
    <mergeCell ref="V40:Y40"/>
    <mergeCell ref="AD42:AK42"/>
    <mergeCell ref="R43:U43"/>
    <mergeCell ref="AD43:AK43"/>
    <mergeCell ref="R42:U42"/>
    <mergeCell ref="Z43:AC43"/>
    <mergeCell ref="Z42:AC42"/>
    <mergeCell ref="V42:Y42"/>
    <mergeCell ref="V43:Y43"/>
    <mergeCell ref="AD44:AK44"/>
    <mergeCell ref="R45:U45"/>
    <mergeCell ref="V45:Y45"/>
    <mergeCell ref="AD45:AK45"/>
    <mergeCell ref="R44:U44"/>
    <mergeCell ref="V44:Y44"/>
    <mergeCell ref="Z45:AC45"/>
    <mergeCell ref="Z44:AC44"/>
    <mergeCell ref="R47:U47"/>
    <mergeCell ref="V47:Y47"/>
    <mergeCell ref="AD47:AK47"/>
    <mergeCell ref="R46:U46"/>
    <mergeCell ref="V46:Y46"/>
    <mergeCell ref="Z46:AC46"/>
    <mergeCell ref="Z47:AC47"/>
    <mergeCell ref="V48:Y48"/>
    <mergeCell ref="Z48:AC48"/>
    <mergeCell ref="Z49:AC49"/>
    <mergeCell ref="AD46:AK46"/>
    <mergeCell ref="AD54:AK54"/>
    <mergeCell ref="AD52:AK52"/>
    <mergeCell ref="AD53:AK53"/>
    <mergeCell ref="AD48:AK48"/>
    <mergeCell ref="AD49:AK49"/>
    <mergeCell ref="N17:Q17"/>
    <mergeCell ref="R12:U12"/>
    <mergeCell ref="AD50:AK50"/>
    <mergeCell ref="R51:U51"/>
    <mergeCell ref="V51:Y51"/>
    <mergeCell ref="AD51:AK51"/>
    <mergeCell ref="Z51:AC51"/>
    <mergeCell ref="R49:U49"/>
    <mergeCell ref="V49:Y49"/>
    <mergeCell ref="R48:U48"/>
    <mergeCell ref="AD55:AK55"/>
    <mergeCell ref="V53:Y53"/>
    <mergeCell ref="AD57:AK57"/>
    <mergeCell ref="AD56:AK56"/>
    <mergeCell ref="Z56:AC56"/>
    <mergeCell ref="Z55:AC55"/>
    <mergeCell ref="Z54:AC54"/>
    <mergeCell ref="Z53:AC53"/>
    <mergeCell ref="V56:Y56"/>
    <mergeCell ref="C57:V5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7"/>
  <sheetViews>
    <sheetView showGridLines="0" workbookViewId="0" topLeftCell="A1">
      <selection activeCell="A1" sqref="A1:Y1"/>
    </sheetView>
  </sheetViews>
  <sheetFormatPr defaultColWidth="9.00390625" defaultRowHeight="22.5" customHeight="1"/>
  <cols>
    <col min="1" max="16384" width="3.625" style="1" customWidth="1"/>
  </cols>
  <sheetData>
    <row r="1" spans="1:25" ht="22.5" customHeight="1">
      <c r="A1" s="282" t="s">
        <v>818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</row>
    <row r="2" spans="1:6" ht="22.5" customHeight="1" thickBot="1">
      <c r="A2" s="215" t="s">
        <v>101</v>
      </c>
      <c r="B2" s="227"/>
      <c r="C2" s="227"/>
      <c r="D2" s="227"/>
      <c r="E2" s="227"/>
      <c r="F2" s="16"/>
    </row>
    <row r="3" spans="1:25" ht="22.5" customHeight="1">
      <c r="A3" s="248" t="s">
        <v>100</v>
      </c>
      <c r="B3" s="240"/>
      <c r="C3" s="240"/>
      <c r="D3" s="240"/>
      <c r="E3" s="240"/>
      <c r="F3" s="240" t="s">
        <v>96</v>
      </c>
      <c r="G3" s="240"/>
      <c r="H3" s="240"/>
      <c r="I3" s="240"/>
      <c r="J3" s="240"/>
      <c r="K3" s="240" t="s">
        <v>97</v>
      </c>
      <c r="L3" s="240"/>
      <c r="M3" s="240"/>
      <c r="N3" s="240"/>
      <c r="O3" s="240"/>
      <c r="P3" s="240" t="s">
        <v>98</v>
      </c>
      <c r="Q3" s="240"/>
      <c r="R3" s="240"/>
      <c r="S3" s="240"/>
      <c r="T3" s="240"/>
      <c r="U3" s="240" t="s">
        <v>99</v>
      </c>
      <c r="V3" s="240"/>
      <c r="W3" s="240"/>
      <c r="X3" s="240"/>
      <c r="Y3" s="245"/>
    </row>
    <row r="4" spans="1:25" ht="22.5" customHeight="1">
      <c r="A4" s="262" t="s">
        <v>85</v>
      </c>
      <c r="B4" s="262"/>
      <c r="C4" s="262"/>
      <c r="D4" s="262"/>
      <c r="E4" s="263"/>
      <c r="F4" s="264">
        <v>907567</v>
      </c>
      <c r="G4" s="265"/>
      <c r="H4" s="265"/>
      <c r="I4" s="265"/>
      <c r="J4" s="265"/>
      <c r="K4" s="265">
        <v>36996</v>
      </c>
      <c r="L4" s="265"/>
      <c r="M4" s="265"/>
      <c r="N4" s="265"/>
      <c r="O4" s="265"/>
      <c r="P4" s="265">
        <v>361050</v>
      </c>
      <c r="Q4" s="265"/>
      <c r="R4" s="265"/>
      <c r="S4" s="265"/>
      <c r="T4" s="265"/>
      <c r="U4" s="265">
        <f>SUM(F4:T4)</f>
        <v>1305613</v>
      </c>
      <c r="V4" s="265"/>
      <c r="W4" s="265"/>
      <c r="X4" s="265"/>
      <c r="Y4" s="265"/>
    </row>
    <row r="5" spans="1:25" s="12" customFormat="1" ht="22.5" customHeight="1">
      <c r="A5" s="266" t="s">
        <v>107</v>
      </c>
      <c r="B5" s="266"/>
      <c r="C5" s="266"/>
      <c r="D5" s="266"/>
      <c r="E5" s="267"/>
      <c r="F5" s="268">
        <v>216363</v>
      </c>
      <c r="G5" s="269"/>
      <c r="H5" s="269"/>
      <c r="I5" s="269"/>
      <c r="J5" s="269"/>
      <c r="K5" s="269">
        <v>9602</v>
      </c>
      <c r="L5" s="269"/>
      <c r="M5" s="269"/>
      <c r="N5" s="269"/>
      <c r="O5" s="269"/>
      <c r="P5" s="269">
        <v>71386</v>
      </c>
      <c r="Q5" s="269"/>
      <c r="R5" s="269"/>
      <c r="S5" s="269"/>
      <c r="T5" s="269"/>
      <c r="U5" s="269">
        <f>SUM(F5:T5)</f>
        <v>297351</v>
      </c>
      <c r="V5" s="269"/>
      <c r="W5" s="269"/>
      <c r="X5" s="269"/>
      <c r="Y5" s="269"/>
    </row>
    <row r="6" spans="1:25" ht="22.5" customHeight="1">
      <c r="A6" s="270" t="s">
        <v>86</v>
      </c>
      <c r="B6" s="270"/>
      <c r="C6" s="270"/>
      <c r="D6" s="270"/>
      <c r="E6" s="271"/>
      <c r="F6" s="272">
        <v>125629</v>
      </c>
      <c r="G6" s="273"/>
      <c r="H6" s="273"/>
      <c r="I6" s="273"/>
      <c r="J6" s="273"/>
      <c r="K6" s="273">
        <v>4525</v>
      </c>
      <c r="L6" s="273"/>
      <c r="M6" s="273"/>
      <c r="N6" s="273"/>
      <c r="O6" s="273"/>
      <c r="P6" s="273">
        <v>32968</v>
      </c>
      <c r="Q6" s="273"/>
      <c r="R6" s="273"/>
      <c r="S6" s="273"/>
      <c r="T6" s="273"/>
      <c r="U6" s="273">
        <f aca="true" t="shared" si="0" ref="U6:U14">SUM(F6:T6)</f>
        <v>163122</v>
      </c>
      <c r="V6" s="273"/>
      <c r="W6" s="273"/>
      <c r="X6" s="273"/>
      <c r="Y6" s="273"/>
    </row>
    <row r="7" spans="1:25" ht="22.5" customHeight="1">
      <c r="A7" s="270" t="s">
        <v>87</v>
      </c>
      <c r="B7" s="270"/>
      <c r="C7" s="270"/>
      <c r="D7" s="270"/>
      <c r="E7" s="271"/>
      <c r="F7" s="272">
        <v>99365</v>
      </c>
      <c r="G7" s="273"/>
      <c r="H7" s="273"/>
      <c r="I7" s="273"/>
      <c r="J7" s="273"/>
      <c r="K7" s="273">
        <v>3548</v>
      </c>
      <c r="L7" s="273"/>
      <c r="M7" s="273"/>
      <c r="N7" s="273"/>
      <c r="O7" s="273"/>
      <c r="P7" s="273">
        <v>50912</v>
      </c>
      <c r="Q7" s="273"/>
      <c r="R7" s="273"/>
      <c r="S7" s="273"/>
      <c r="T7" s="273"/>
      <c r="U7" s="273">
        <f t="shared" si="0"/>
        <v>153825</v>
      </c>
      <c r="V7" s="273"/>
      <c r="W7" s="273"/>
      <c r="X7" s="273"/>
      <c r="Y7" s="273"/>
    </row>
    <row r="8" spans="1:25" ht="22.5" customHeight="1">
      <c r="A8" s="270" t="s">
        <v>88</v>
      </c>
      <c r="B8" s="270"/>
      <c r="C8" s="270"/>
      <c r="D8" s="270"/>
      <c r="E8" s="271"/>
      <c r="F8" s="272">
        <v>83809</v>
      </c>
      <c r="G8" s="273"/>
      <c r="H8" s="273"/>
      <c r="I8" s="273"/>
      <c r="J8" s="273"/>
      <c r="K8" s="273">
        <v>3303</v>
      </c>
      <c r="L8" s="273"/>
      <c r="M8" s="273"/>
      <c r="N8" s="273"/>
      <c r="O8" s="273"/>
      <c r="P8" s="273">
        <v>27632</v>
      </c>
      <c r="Q8" s="273"/>
      <c r="R8" s="273"/>
      <c r="S8" s="273"/>
      <c r="T8" s="273"/>
      <c r="U8" s="273">
        <f t="shared" si="0"/>
        <v>114744</v>
      </c>
      <c r="V8" s="273"/>
      <c r="W8" s="273"/>
      <c r="X8" s="273"/>
      <c r="Y8" s="273"/>
    </row>
    <row r="9" spans="1:25" ht="22.5" customHeight="1">
      <c r="A9" s="270" t="s">
        <v>89</v>
      </c>
      <c r="B9" s="270"/>
      <c r="C9" s="274"/>
      <c r="D9" s="274"/>
      <c r="E9" s="275"/>
      <c r="F9" s="276">
        <v>58624</v>
      </c>
      <c r="G9" s="277"/>
      <c r="H9" s="273"/>
      <c r="I9" s="273"/>
      <c r="J9" s="273"/>
      <c r="K9" s="273">
        <v>1548</v>
      </c>
      <c r="L9" s="273"/>
      <c r="M9" s="273"/>
      <c r="N9" s="273"/>
      <c r="O9" s="273"/>
      <c r="P9" s="273">
        <v>46116</v>
      </c>
      <c r="Q9" s="273"/>
      <c r="R9" s="273"/>
      <c r="S9" s="273"/>
      <c r="T9" s="273"/>
      <c r="U9" s="273">
        <f t="shared" si="0"/>
        <v>106288</v>
      </c>
      <c r="V9" s="273"/>
      <c r="W9" s="273"/>
      <c r="X9" s="273"/>
      <c r="Y9" s="273"/>
    </row>
    <row r="10" spans="1:25" ht="22.5" customHeight="1">
      <c r="A10" s="270" t="s">
        <v>90</v>
      </c>
      <c r="B10" s="270"/>
      <c r="C10" s="270"/>
      <c r="D10" s="270"/>
      <c r="E10" s="271"/>
      <c r="F10" s="272">
        <v>38273</v>
      </c>
      <c r="G10" s="273"/>
      <c r="H10" s="273"/>
      <c r="I10" s="273"/>
      <c r="J10" s="273"/>
      <c r="K10" s="273">
        <v>784</v>
      </c>
      <c r="L10" s="273"/>
      <c r="M10" s="273"/>
      <c r="N10" s="273"/>
      <c r="O10" s="273"/>
      <c r="P10" s="273">
        <v>27949</v>
      </c>
      <c r="Q10" s="273"/>
      <c r="R10" s="273"/>
      <c r="S10" s="273"/>
      <c r="T10" s="273"/>
      <c r="U10" s="273">
        <f t="shared" si="0"/>
        <v>67006</v>
      </c>
      <c r="V10" s="273"/>
      <c r="W10" s="273"/>
      <c r="X10" s="273"/>
      <c r="Y10" s="273"/>
    </row>
    <row r="11" spans="1:25" ht="22.5" customHeight="1">
      <c r="A11" s="270" t="s">
        <v>91</v>
      </c>
      <c r="B11" s="270"/>
      <c r="C11" s="270"/>
      <c r="D11" s="270"/>
      <c r="E11" s="271"/>
      <c r="F11" s="272">
        <v>24766</v>
      </c>
      <c r="G11" s="273"/>
      <c r="H11" s="273"/>
      <c r="I11" s="273"/>
      <c r="J11" s="273"/>
      <c r="K11" s="273">
        <v>640</v>
      </c>
      <c r="L11" s="273"/>
      <c r="M11" s="273"/>
      <c r="N11" s="273"/>
      <c r="O11" s="273"/>
      <c r="P11" s="273">
        <v>11105</v>
      </c>
      <c r="Q11" s="273"/>
      <c r="R11" s="273"/>
      <c r="S11" s="273"/>
      <c r="T11" s="273"/>
      <c r="U11" s="273">
        <f t="shared" si="0"/>
        <v>36511</v>
      </c>
      <c r="V11" s="273"/>
      <c r="W11" s="273"/>
      <c r="X11" s="273"/>
      <c r="Y11" s="273"/>
    </row>
    <row r="12" spans="1:25" ht="22.5" customHeight="1">
      <c r="A12" s="270" t="s">
        <v>92</v>
      </c>
      <c r="B12" s="270"/>
      <c r="C12" s="270"/>
      <c r="D12" s="270"/>
      <c r="E12" s="271"/>
      <c r="F12" s="272">
        <v>29319</v>
      </c>
      <c r="G12" s="273"/>
      <c r="H12" s="273"/>
      <c r="I12" s="273"/>
      <c r="J12" s="273"/>
      <c r="K12" s="273">
        <v>520</v>
      </c>
      <c r="L12" s="273"/>
      <c r="M12" s="273"/>
      <c r="N12" s="273"/>
      <c r="O12" s="273"/>
      <c r="P12" s="273">
        <v>8372</v>
      </c>
      <c r="Q12" s="273"/>
      <c r="R12" s="273"/>
      <c r="S12" s="273"/>
      <c r="T12" s="273"/>
      <c r="U12" s="273">
        <f t="shared" si="0"/>
        <v>38211</v>
      </c>
      <c r="V12" s="273"/>
      <c r="W12" s="273"/>
      <c r="X12" s="273"/>
      <c r="Y12" s="273"/>
    </row>
    <row r="13" spans="1:25" ht="22.5" customHeight="1">
      <c r="A13" s="270" t="s">
        <v>93</v>
      </c>
      <c r="B13" s="270"/>
      <c r="C13" s="270"/>
      <c r="D13" s="270"/>
      <c r="E13" s="271"/>
      <c r="F13" s="272">
        <v>36510</v>
      </c>
      <c r="G13" s="273"/>
      <c r="H13" s="273"/>
      <c r="I13" s="273"/>
      <c r="J13" s="273"/>
      <c r="K13" s="273">
        <v>1154</v>
      </c>
      <c r="L13" s="273"/>
      <c r="M13" s="273"/>
      <c r="N13" s="273"/>
      <c r="O13" s="273"/>
      <c r="P13" s="273">
        <v>6016</v>
      </c>
      <c r="Q13" s="273"/>
      <c r="R13" s="273"/>
      <c r="S13" s="273"/>
      <c r="T13" s="273"/>
      <c r="U13" s="273">
        <f t="shared" si="0"/>
        <v>43680</v>
      </c>
      <c r="V13" s="273"/>
      <c r="W13" s="273"/>
      <c r="X13" s="273"/>
      <c r="Y13" s="273"/>
    </row>
    <row r="14" spans="1:25" ht="22.5" customHeight="1">
      <c r="A14" s="270" t="s">
        <v>94</v>
      </c>
      <c r="B14" s="270"/>
      <c r="C14" s="270"/>
      <c r="D14" s="270"/>
      <c r="E14" s="271"/>
      <c r="F14" s="272">
        <v>85211</v>
      </c>
      <c r="G14" s="273"/>
      <c r="H14" s="273"/>
      <c r="I14" s="273"/>
      <c r="J14" s="273"/>
      <c r="K14" s="273">
        <v>2800</v>
      </c>
      <c r="L14" s="273"/>
      <c r="M14" s="273"/>
      <c r="N14" s="273"/>
      <c r="O14" s="273"/>
      <c r="P14" s="273">
        <v>36044</v>
      </c>
      <c r="Q14" s="273"/>
      <c r="R14" s="273"/>
      <c r="S14" s="273"/>
      <c r="T14" s="273"/>
      <c r="U14" s="273">
        <f t="shared" si="0"/>
        <v>124055</v>
      </c>
      <c r="V14" s="273"/>
      <c r="W14" s="273"/>
      <c r="X14" s="273"/>
      <c r="Y14" s="273"/>
    </row>
    <row r="15" spans="1:25" ht="22.5" customHeight="1" thickBot="1">
      <c r="A15" s="278" t="s">
        <v>95</v>
      </c>
      <c r="B15" s="278"/>
      <c r="C15" s="278"/>
      <c r="D15" s="278"/>
      <c r="E15" s="279"/>
      <c r="F15" s="280">
        <f>SUM(F4:J14)</f>
        <v>1705436</v>
      </c>
      <c r="G15" s="281"/>
      <c r="H15" s="281"/>
      <c r="I15" s="281"/>
      <c r="J15" s="281"/>
      <c r="K15" s="281">
        <f>SUM(K4:O14)</f>
        <v>65420</v>
      </c>
      <c r="L15" s="281"/>
      <c r="M15" s="281"/>
      <c r="N15" s="281"/>
      <c r="O15" s="281"/>
      <c r="P15" s="281">
        <f>SUM(P4:T14)</f>
        <v>679550</v>
      </c>
      <c r="Q15" s="281"/>
      <c r="R15" s="281"/>
      <c r="S15" s="281"/>
      <c r="T15" s="281"/>
      <c r="U15" s="281">
        <f>SUM(U4:Y14)</f>
        <v>2450406</v>
      </c>
      <c r="V15" s="281"/>
      <c r="W15" s="281"/>
      <c r="X15" s="281"/>
      <c r="Y15" s="281"/>
    </row>
    <row r="16" spans="1:27" ht="22.5" customHeight="1">
      <c r="A16" s="10"/>
      <c r="B16" s="10"/>
      <c r="C16" s="10"/>
      <c r="D16" s="10"/>
      <c r="E16" s="10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256" t="s">
        <v>236</v>
      </c>
      <c r="S16" s="257"/>
      <c r="T16" s="257"/>
      <c r="U16" s="257"/>
      <c r="V16" s="257"/>
      <c r="W16" s="257"/>
      <c r="X16" s="257"/>
      <c r="Y16" s="257"/>
      <c r="Z16" s="7"/>
      <c r="AA16" s="7"/>
    </row>
    <row r="17" spans="21:27" ht="22.5" customHeight="1">
      <c r="U17" s="15"/>
      <c r="V17" s="15"/>
      <c r="W17" s="15"/>
      <c r="X17" s="15"/>
      <c r="Y17" s="14" t="s">
        <v>29</v>
      </c>
      <c r="Z17" s="15"/>
      <c r="AA17" s="15"/>
    </row>
    <row r="18" ht="25.5" customHeight="1"/>
    <row r="19" spans="1:25" ht="22.5" customHeight="1">
      <c r="A19" s="282" t="s">
        <v>102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</row>
    <row r="20" spans="1:15" ht="22.5" customHeight="1" thickBot="1">
      <c r="A20" s="215" t="s">
        <v>784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</row>
    <row r="21" spans="1:25" ht="22.5" customHeight="1">
      <c r="A21" s="248" t="s">
        <v>106</v>
      </c>
      <c r="B21" s="240"/>
      <c r="C21" s="240"/>
      <c r="D21" s="240"/>
      <c r="E21" s="240"/>
      <c r="F21" s="240" t="s">
        <v>574</v>
      </c>
      <c r="G21" s="240"/>
      <c r="H21" s="240"/>
      <c r="I21" s="240"/>
      <c r="J21" s="240"/>
      <c r="K21" s="240"/>
      <c r="L21" s="240"/>
      <c r="M21" s="240"/>
      <c r="N21" s="240"/>
      <c r="O21" s="245"/>
      <c r="P21" s="240" t="s">
        <v>573</v>
      </c>
      <c r="Q21" s="240"/>
      <c r="R21" s="240"/>
      <c r="S21" s="240"/>
      <c r="T21" s="240"/>
      <c r="U21" s="240"/>
      <c r="V21" s="240"/>
      <c r="W21" s="240"/>
      <c r="X21" s="240"/>
      <c r="Y21" s="245"/>
    </row>
    <row r="22" spans="1:25" ht="22.5" customHeight="1">
      <c r="A22" s="182"/>
      <c r="B22" s="243"/>
      <c r="C22" s="243"/>
      <c r="D22" s="243"/>
      <c r="E22" s="243"/>
      <c r="F22" s="243" t="s">
        <v>104</v>
      </c>
      <c r="G22" s="243"/>
      <c r="H22" s="243"/>
      <c r="I22" s="243"/>
      <c r="J22" s="261" t="s">
        <v>783</v>
      </c>
      <c r="K22" s="261"/>
      <c r="L22" s="261"/>
      <c r="M22" s="261" t="s">
        <v>105</v>
      </c>
      <c r="N22" s="261"/>
      <c r="O22" s="283"/>
      <c r="P22" s="243" t="s">
        <v>104</v>
      </c>
      <c r="Q22" s="243"/>
      <c r="R22" s="243"/>
      <c r="S22" s="243"/>
      <c r="T22" s="261" t="s">
        <v>783</v>
      </c>
      <c r="U22" s="261"/>
      <c r="V22" s="261"/>
      <c r="W22" s="261" t="s">
        <v>105</v>
      </c>
      <c r="X22" s="261"/>
      <c r="Y22" s="283"/>
    </row>
    <row r="23" spans="1:25" ht="22.5" customHeight="1">
      <c r="A23" s="182"/>
      <c r="B23" s="243"/>
      <c r="C23" s="243"/>
      <c r="D23" s="243"/>
      <c r="E23" s="243"/>
      <c r="F23" s="243"/>
      <c r="G23" s="243"/>
      <c r="H23" s="243"/>
      <c r="I23" s="243"/>
      <c r="J23" s="258" t="s">
        <v>108</v>
      </c>
      <c r="K23" s="259"/>
      <c r="L23" s="260"/>
      <c r="M23" s="284" t="s">
        <v>103</v>
      </c>
      <c r="N23" s="284"/>
      <c r="O23" s="285"/>
      <c r="P23" s="243"/>
      <c r="Q23" s="243"/>
      <c r="R23" s="243"/>
      <c r="S23" s="243"/>
      <c r="T23" s="258" t="s">
        <v>108</v>
      </c>
      <c r="U23" s="259"/>
      <c r="V23" s="260"/>
      <c r="W23" s="284" t="s">
        <v>103</v>
      </c>
      <c r="X23" s="284"/>
      <c r="Y23" s="285"/>
    </row>
    <row r="24" spans="1:25" ht="22.5" customHeight="1">
      <c r="A24" s="262" t="s">
        <v>85</v>
      </c>
      <c r="B24" s="262"/>
      <c r="C24" s="262"/>
      <c r="D24" s="262"/>
      <c r="E24" s="263"/>
      <c r="F24" s="265">
        <v>1317447</v>
      </c>
      <c r="G24" s="265"/>
      <c r="H24" s="265"/>
      <c r="I24" s="265"/>
      <c r="J24" s="265">
        <v>3003</v>
      </c>
      <c r="K24" s="265"/>
      <c r="L24" s="265"/>
      <c r="M24" s="286">
        <v>113.5</v>
      </c>
      <c r="N24" s="286"/>
      <c r="O24" s="286"/>
      <c r="P24" s="265">
        <v>1305613</v>
      </c>
      <c r="Q24" s="265"/>
      <c r="R24" s="265"/>
      <c r="S24" s="265"/>
      <c r="T24" s="265">
        <v>2960</v>
      </c>
      <c r="U24" s="265"/>
      <c r="V24" s="265"/>
      <c r="W24" s="286">
        <v>114.5</v>
      </c>
      <c r="X24" s="286"/>
      <c r="Y24" s="286"/>
    </row>
    <row r="25" spans="1:25" s="12" customFormat="1" ht="22.5" customHeight="1">
      <c r="A25" s="266" t="s">
        <v>107</v>
      </c>
      <c r="B25" s="266"/>
      <c r="C25" s="266"/>
      <c r="D25" s="266"/>
      <c r="E25" s="267"/>
      <c r="F25" s="269">
        <v>303972</v>
      </c>
      <c r="G25" s="269"/>
      <c r="H25" s="269"/>
      <c r="I25" s="269"/>
      <c r="J25" s="269">
        <v>2395</v>
      </c>
      <c r="K25" s="269"/>
      <c r="L25" s="269"/>
      <c r="M25" s="287">
        <v>90.6</v>
      </c>
      <c r="N25" s="287"/>
      <c r="O25" s="287"/>
      <c r="P25" s="269">
        <v>297351</v>
      </c>
      <c r="Q25" s="269"/>
      <c r="R25" s="269"/>
      <c r="S25" s="269"/>
      <c r="T25" s="269">
        <v>2346</v>
      </c>
      <c r="U25" s="269"/>
      <c r="V25" s="269"/>
      <c r="W25" s="287">
        <v>90.8</v>
      </c>
      <c r="X25" s="287"/>
      <c r="Y25" s="287"/>
    </row>
    <row r="26" spans="1:25" ht="22.5" customHeight="1">
      <c r="A26" s="270" t="s">
        <v>86</v>
      </c>
      <c r="B26" s="270"/>
      <c r="C26" s="270"/>
      <c r="D26" s="270"/>
      <c r="E26" s="271"/>
      <c r="F26" s="273">
        <v>168981</v>
      </c>
      <c r="G26" s="273"/>
      <c r="H26" s="273"/>
      <c r="I26" s="273"/>
      <c r="J26" s="273">
        <v>2509</v>
      </c>
      <c r="K26" s="273"/>
      <c r="L26" s="273"/>
      <c r="M26" s="286">
        <v>94.9</v>
      </c>
      <c r="N26" s="286"/>
      <c r="O26" s="286"/>
      <c r="P26" s="273">
        <v>163122</v>
      </c>
      <c r="Q26" s="273"/>
      <c r="R26" s="273"/>
      <c r="S26" s="273"/>
      <c r="T26" s="273">
        <v>2442</v>
      </c>
      <c r="U26" s="273"/>
      <c r="V26" s="273"/>
      <c r="W26" s="286">
        <v>94.5</v>
      </c>
      <c r="X26" s="286"/>
      <c r="Y26" s="286"/>
    </row>
    <row r="27" spans="1:25" ht="22.5" customHeight="1">
      <c r="A27" s="270" t="s">
        <v>87</v>
      </c>
      <c r="B27" s="270"/>
      <c r="C27" s="270"/>
      <c r="D27" s="270"/>
      <c r="E27" s="271"/>
      <c r="F27" s="273">
        <v>161962</v>
      </c>
      <c r="G27" s="273"/>
      <c r="H27" s="273"/>
      <c r="I27" s="273"/>
      <c r="J27" s="273">
        <v>2426</v>
      </c>
      <c r="K27" s="273"/>
      <c r="L27" s="273"/>
      <c r="M27" s="286">
        <v>91.7</v>
      </c>
      <c r="N27" s="286"/>
      <c r="O27" s="286"/>
      <c r="P27" s="273">
        <v>153825</v>
      </c>
      <c r="Q27" s="273"/>
      <c r="R27" s="273"/>
      <c r="S27" s="273"/>
      <c r="T27" s="273">
        <v>2483</v>
      </c>
      <c r="U27" s="273"/>
      <c r="V27" s="273"/>
      <c r="W27" s="286">
        <v>96</v>
      </c>
      <c r="X27" s="286"/>
      <c r="Y27" s="286"/>
    </row>
    <row r="28" spans="1:25" ht="22.5" customHeight="1">
      <c r="A28" s="270" t="s">
        <v>88</v>
      </c>
      <c r="B28" s="270"/>
      <c r="C28" s="270"/>
      <c r="D28" s="270"/>
      <c r="E28" s="271"/>
      <c r="F28" s="273">
        <v>114794</v>
      </c>
      <c r="G28" s="273"/>
      <c r="H28" s="273"/>
      <c r="I28" s="273"/>
      <c r="J28" s="273">
        <v>2307</v>
      </c>
      <c r="K28" s="273"/>
      <c r="L28" s="273"/>
      <c r="M28" s="286">
        <v>87.2</v>
      </c>
      <c r="N28" s="286"/>
      <c r="O28" s="286"/>
      <c r="P28" s="273">
        <v>114744</v>
      </c>
      <c r="Q28" s="273"/>
      <c r="R28" s="273"/>
      <c r="S28" s="273"/>
      <c r="T28" s="273">
        <v>2319</v>
      </c>
      <c r="U28" s="273"/>
      <c r="V28" s="273"/>
      <c r="W28" s="286">
        <v>89.7</v>
      </c>
      <c r="X28" s="286"/>
      <c r="Y28" s="286"/>
    </row>
    <row r="29" spans="1:25" ht="22.5" customHeight="1">
      <c r="A29" s="270" t="s">
        <v>89</v>
      </c>
      <c r="B29" s="270"/>
      <c r="C29" s="270"/>
      <c r="D29" s="270"/>
      <c r="E29" s="271"/>
      <c r="F29" s="273">
        <v>108086</v>
      </c>
      <c r="G29" s="273"/>
      <c r="H29" s="273"/>
      <c r="I29" s="273"/>
      <c r="J29" s="273">
        <v>3149</v>
      </c>
      <c r="K29" s="273"/>
      <c r="L29" s="273"/>
      <c r="M29" s="286">
        <v>119.1</v>
      </c>
      <c r="N29" s="286"/>
      <c r="O29" s="286"/>
      <c r="P29" s="273">
        <v>106288</v>
      </c>
      <c r="Q29" s="273"/>
      <c r="R29" s="273"/>
      <c r="S29" s="273"/>
      <c r="T29" s="273">
        <v>3013</v>
      </c>
      <c r="U29" s="273"/>
      <c r="V29" s="273"/>
      <c r="W29" s="286">
        <v>116.6</v>
      </c>
      <c r="X29" s="286"/>
      <c r="Y29" s="286"/>
    </row>
    <row r="30" spans="1:25" ht="22.5" customHeight="1">
      <c r="A30" s="270" t="s">
        <v>90</v>
      </c>
      <c r="B30" s="270"/>
      <c r="C30" s="270"/>
      <c r="D30" s="270"/>
      <c r="E30" s="271"/>
      <c r="F30" s="273">
        <v>70475</v>
      </c>
      <c r="G30" s="273"/>
      <c r="H30" s="273"/>
      <c r="I30" s="273"/>
      <c r="J30" s="273">
        <v>3024</v>
      </c>
      <c r="K30" s="273"/>
      <c r="L30" s="273"/>
      <c r="M30" s="286">
        <v>114.3</v>
      </c>
      <c r="N30" s="286"/>
      <c r="O30" s="286"/>
      <c r="P30" s="273">
        <v>67006</v>
      </c>
      <c r="Q30" s="273"/>
      <c r="R30" s="273"/>
      <c r="S30" s="273"/>
      <c r="T30" s="273">
        <v>2972</v>
      </c>
      <c r="U30" s="273"/>
      <c r="V30" s="273"/>
      <c r="W30" s="286">
        <v>115</v>
      </c>
      <c r="X30" s="286"/>
      <c r="Y30" s="286"/>
    </row>
    <row r="31" spans="1:25" ht="22.5" customHeight="1">
      <c r="A31" s="270" t="s">
        <v>91</v>
      </c>
      <c r="B31" s="270"/>
      <c r="C31" s="270"/>
      <c r="D31" s="270"/>
      <c r="E31" s="271"/>
      <c r="F31" s="273">
        <v>37619</v>
      </c>
      <c r="G31" s="273"/>
      <c r="H31" s="273"/>
      <c r="I31" s="273"/>
      <c r="J31" s="273">
        <v>2186</v>
      </c>
      <c r="K31" s="273"/>
      <c r="L31" s="273"/>
      <c r="M31" s="286">
        <v>82.6</v>
      </c>
      <c r="N31" s="286"/>
      <c r="O31" s="286"/>
      <c r="P31" s="273">
        <v>36511</v>
      </c>
      <c r="Q31" s="273"/>
      <c r="R31" s="273"/>
      <c r="S31" s="273"/>
      <c r="T31" s="273">
        <v>2158</v>
      </c>
      <c r="U31" s="273"/>
      <c r="V31" s="273"/>
      <c r="W31" s="286">
        <v>83.5</v>
      </c>
      <c r="X31" s="286"/>
      <c r="Y31" s="286"/>
    </row>
    <row r="32" spans="1:25" ht="22.5" customHeight="1">
      <c r="A32" s="270" t="s">
        <v>92</v>
      </c>
      <c r="B32" s="270"/>
      <c r="C32" s="270"/>
      <c r="D32" s="270"/>
      <c r="E32" s="271"/>
      <c r="F32" s="273">
        <v>37742</v>
      </c>
      <c r="G32" s="273"/>
      <c r="H32" s="273"/>
      <c r="I32" s="273"/>
      <c r="J32" s="273">
        <v>2062</v>
      </c>
      <c r="K32" s="273"/>
      <c r="L32" s="273"/>
      <c r="M32" s="286">
        <v>77.9</v>
      </c>
      <c r="N32" s="286"/>
      <c r="O32" s="286"/>
      <c r="P32" s="273">
        <v>38211</v>
      </c>
      <c r="Q32" s="273"/>
      <c r="R32" s="273"/>
      <c r="S32" s="273"/>
      <c r="T32" s="273">
        <v>2084</v>
      </c>
      <c r="U32" s="273"/>
      <c r="V32" s="273"/>
      <c r="W32" s="286">
        <v>80.6</v>
      </c>
      <c r="X32" s="286"/>
      <c r="Y32" s="286"/>
    </row>
    <row r="33" spans="1:25" ht="22.5" customHeight="1">
      <c r="A33" s="270" t="s">
        <v>93</v>
      </c>
      <c r="B33" s="270"/>
      <c r="C33" s="270"/>
      <c r="D33" s="270"/>
      <c r="E33" s="271"/>
      <c r="F33" s="273">
        <v>46036</v>
      </c>
      <c r="G33" s="273"/>
      <c r="H33" s="273"/>
      <c r="I33" s="273"/>
      <c r="J33" s="273">
        <v>2043</v>
      </c>
      <c r="K33" s="273"/>
      <c r="L33" s="273"/>
      <c r="M33" s="286">
        <v>77.2</v>
      </c>
      <c r="N33" s="286"/>
      <c r="O33" s="286"/>
      <c r="P33" s="273">
        <v>43680</v>
      </c>
      <c r="Q33" s="273"/>
      <c r="R33" s="273"/>
      <c r="S33" s="273"/>
      <c r="T33" s="273">
        <v>1904</v>
      </c>
      <c r="U33" s="273"/>
      <c r="V33" s="273"/>
      <c r="W33" s="286">
        <v>73.7</v>
      </c>
      <c r="X33" s="286"/>
      <c r="Y33" s="286"/>
    </row>
    <row r="34" spans="1:25" ht="22.5" customHeight="1">
      <c r="A34" s="270" t="s">
        <v>94</v>
      </c>
      <c r="B34" s="270"/>
      <c r="C34" s="270"/>
      <c r="D34" s="270"/>
      <c r="E34" s="271"/>
      <c r="F34" s="273">
        <v>113755</v>
      </c>
      <c r="G34" s="273"/>
      <c r="H34" s="273"/>
      <c r="I34" s="273"/>
      <c r="J34" s="273">
        <v>2480</v>
      </c>
      <c r="K34" s="273"/>
      <c r="L34" s="273"/>
      <c r="M34" s="286">
        <v>93.8</v>
      </c>
      <c r="N34" s="286"/>
      <c r="O34" s="286"/>
      <c r="P34" s="273">
        <v>124055</v>
      </c>
      <c r="Q34" s="273"/>
      <c r="R34" s="273"/>
      <c r="S34" s="273"/>
      <c r="T34" s="273">
        <v>2519</v>
      </c>
      <c r="U34" s="273"/>
      <c r="V34" s="273"/>
      <c r="W34" s="286">
        <v>97.5</v>
      </c>
      <c r="X34" s="286"/>
      <c r="Y34" s="286"/>
    </row>
    <row r="35" spans="1:25" ht="22.5" customHeight="1" thickBot="1">
      <c r="A35" s="278" t="s">
        <v>780</v>
      </c>
      <c r="B35" s="278"/>
      <c r="C35" s="278"/>
      <c r="D35" s="278"/>
      <c r="E35" s="279"/>
      <c r="F35" s="281">
        <f>SUM(F24:I34)</f>
        <v>2480869</v>
      </c>
      <c r="G35" s="281"/>
      <c r="H35" s="281"/>
      <c r="I35" s="281"/>
      <c r="J35" s="281">
        <f>AVERAGE(J24:L34)</f>
        <v>2507.6363636363635</v>
      </c>
      <c r="K35" s="281"/>
      <c r="L35" s="281"/>
      <c r="M35" s="288">
        <f>AVERAGE(M24:O34)</f>
        <v>94.8</v>
      </c>
      <c r="N35" s="288"/>
      <c r="O35" s="288"/>
      <c r="P35" s="281">
        <f>SUM(P24:S34)</f>
        <v>2450406</v>
      </c>
      <c r="Q35" s="281"/>
      <c r="R35" s="281"/>
      <c r="S35" s="281"/>
      <c r="T35" s="281">
        <f>AVERAGE(T24:V34)</f>
        <v>2472.7272727272725</v>
      </c>
      <c r="U35" s="281"/>
      <c r="V35" s="281"/>
      <c r="W35" s="288">
        <f>AVERAGE(W24:Y34)</f>
        <v>95.67272727272729</v>
      </c>
      <c r="X35" s="288"/>
      <c r="Y35" s="288"/>
    </row>
    <row r="36" spans="1:25" ht="20.25" customHeight="1">
      <c r="A36" s="192" t="s">
        <v>423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256" t="s">
        <v>236</v>
      </c>
      <c r="S36" s="257"/>
      <c r="T36" s="257"/>
      <c r="U36" s="257"/>
      <c r="V36" s="257"/>
      <c r="W36" s="257"/>
      <c r="X36" s="257"/>
      <c r="Y36" s="257"/>
    </row>
    <row r="37" spans="1:25" ht="20.25" customHeight="1">
      <c r="A37" s="193" t="s">
        <v>458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20"/>
      <c r="U37" s="15"/>
      <c r="V37" s="15"/>
      <c r="W37" s="15"/>
      <c r="X37" s="15"/>
      <c r="Y37" s="14" t="s">
        <v>29</v>
      </c>
    </row>
  </sheetData>
  <mergeCells count="170">
    <mergeCell ref="T35:V35"/>
    <mergeCell ref="T34:V34"/>
    <mergeCell ref="P35:S35"/>
    <mergeCell ref="F35:I35"/>
    <mergeCell ref="J35:L35"/>
    <mergeCell ref="F34:I34"/>
    <mergeCell ref="P34:S34"/>
    <mergeCell ref="M35:O35"/>
    <mergeCell ref="J34:L34"/>
    <mergeCell ref="M34:O34"/>
    <mergeCell ref="K15:O15"/>
    <mergeCell ref="P15:T15"/>
    <mergeCell ref="U15:Y15"/>
    <mergeCell ref="W23:Y23"/>
    <mergeCell ref="P22:S23"/>
    <mergeCell ref="T22:V22"/>
    <mergeCell ref="W22:Y22"/>
    <mergeCell ref="T23:V23"/>
    <mergeCell ref="A19:Y19"/>
    <mergeCell ref="A20:O20"/>
    <mergeCell ref="W27:Y27"/>
    <mergeCell ref="W28:Y28"/>
    <mergeCell ref="W34:Y34"/>
    <mergeCell ref="W35:Y35"/>
    <mergeCell ref="W29:Y29"/>
    <mergeCell ref="W30:Y30"/>
    <mergeCell ref="W31:Y31"/>
    <mergeCell ref="W32:Y32"/>
    <mergeCell ref="W33:Y33"/>
    <mergeCell ref="T32:V32"/>
    <mergeCell ref="T25:V25"/>
    <mergeCell ref="T26:V26"/>
    <mergeCell ref="T27:V27"/>
    <mergeCell ref="T28:V28"/>
    <mergeCell ref="T33:V33"/>
    <mergeCell ref="P27:S27"/>
    <mergeCell ref="P28:S28"/>
    <mergeCell ref="P29:S29"/>
    <mergeCell ref="P30:S30"/>
    <mergeCell ref="P33:S33"/>
    <mergeCell ref="P31:S31"/>
    <mergeCell ref="T29:V29"/>
    <mergeCell ref="T30:V30"/>
    <mergeCell ref="T31:V31"/>
    <mergeCell ref="T24:V24"/>
    <mergeCell ref="W24:Y24"/>
    <mergeCell ref="P25:S25"/>
    <mergeCell ref="P26:S26"/>
    <mergeCell ref="P24:S24"/>
    <mergeCell ref="W25:Y25"/>
    <mergeCell ref="W26:Y26"/>
    <mergeCell ref="M29:O29"/>
    <mergeCell ref="J30:L30"/>
    <mergeCell ref="M30:O30"/>
    <mergeCell ref="M31:O31"/>
    <mergeCell ref="J31:L31"/>
    <mergeCell ref="F32:I32"/>
    <mergeCell ref="P32:S32"/>
    <mergeCell ref="J32:L32"/>
    <mergeCell ref="M32:O32"/>
    <mergeCell ref="M33:O33"/>
    <mergeCell ref="M27:O27"/>
    <mergeCell ref="F28:I28"/>
    <mergeCell ref="J28:L28"/>
    <mergeCell ref="M28:O28"/>
    <mergeCell ref="J27:L27"/>
    <mergeCell ref="F27:I27"/>
    <mergeCell ref="F33:I33"/>
    <mergeCell ref="J33:L33"/>
    <mergeCell ref="F31:I31"/>
    <mergeCell ref="J25:L25"/>
    <mergeCell ref="F29:I29"/>
    <mergeCell ref="J29:L29"/>
    <mergeCell ref="F30:I30"/>
    <mergeCell ref="M25:O25"/>
    <mergeCell ref="A33:E33"/>
    <mergeCell ref="A34:E34"/>
    <mergeCell ref="A35:E35"/>
    <mergeCell ref="A29:E29"/>
    <mergeCell ref="A31:E31"/>
    <mergeCell ref="A32:E32"/>
    <mergeCell ref="J26:L26"/>
    <mergeCell ref="M26:O26"/>
    <mergeCell ref="F26:I26"/>
    <mergeCell ref="A24:E24"/>
    <mergeCell ref="A30:E30"/>
    <mergeCell ref="F24:I24"/>
    <mergeCell ref="A25:E25"/>
    <mergeCell ref="A26:E26"/>
    <mergeCell ref="A27:E27"/>
    <mergeCell ref="A28:E28"/>
    <mergeCell ref="F25:I25"/>
    <mergeCell ref="M22:O22"/>
    <mergeCell ref="M23:O23"/>
    <mergeCell ref="J24:L24"/>
    <mergeCell ref="M24:O24"/>
    <mergeCell ref="U8:Y8"/>
    <mergeCell ref="U7:Y7"/>
    <mergeCell ref="U10:Y10"/>
    <mergeCell ref="U9:Y9"/>
    <mergeCell ref="A2:E2"/>
    <mergeCell ref="A1:Y1"/>
    <mergeCell ref="U4:Y4"/>
    <mergeCell ref="U6:Y6"/>
    <mergeCell ref="U5:Y5"/>
    <mergeCell ref="A6:E6"/>
    <mergeCell ref="F6:J6"/>
    <mergeCell ref="K6:O6"/>
    <mergeCell ref="P6:T6"/>
    <mergeCell ref="P3:T3"/>
    <mergeCell ref="U12:Y12"/>
    <mergeCell ref="U11:Y11"/>
    <mergeCell ref="A15:E15"/>
    <mergeCell ref="F15:J15"/>
    <mergeCell ref="U13:Y13"/>
    <mergeCell ref="A14:E14"/>
    <mergeCell ref="F14:J14"/>
    <mergeCell ref="K14:O14"/>
    <mergeCell ref="P14:T14"/>
    <mergeCell ref="U14:Y14"/>
    <mergeCell ref="A13:E13"/>
    <mergeCell ref="F13:J13"/>
    <mergeCell ref="K13:O13"/>
    <mergeCell ref="P13:T13"/>
    <mergeCell ref="A12:E12"/>
    <mergeCell ref="F12:J12"/>
    <mergeCell ref="K12:O12"/>
    <mergeCell ref="P12:T12"/>
    <mergeCell ref="A11:E11"/>
    <mergeCell ref="F11:J11"/>
    <mergeCell ref="K11:O11"/>
    <mergeCell ref="P11:T11"/>
    <mergeCell ref="A10:E10"/>
    <mergeCell ref="F10:J10"/>
    <mergeCell ref="K10:O10"/>
    <mergeCell ref="P10:T10"/>
    <mergeCell ref="A9:E9"/>
    <mergeCell ref="F9:J9"/>
    <mergeCell ref="K9:O9"/>
    <mergeCell ref="P9:T9"/>
    <mergeCell ref="A8:E8"/>
    <mergeCell ref="F8:J8"/>
    <mergeCell ref="K8:O8"/>
    <mergeCell ref="P8:T8"/>
    <mergeCell ref="A7:E7"/>
    <mergeCell ref="F7:J7"/>
    <mergeCell ref="K7:O7"/>
    <mergeCell ref="P7:T7"/>
    <mergeCell ref="A5:E5"/>
    <mergeCell ref="F5:J5"/>
    <mergeCell ref="K5:O5"/>
    <mergeCell ref="P5:T5"/>
    <mergeCell ref="U3:Y3"/>
    <mergeCell ref="A4:E4"/>
    <mergeCell ref="F4:J4"/>
    <mergeCell ref="K4:O4"/>
    <mergeCell ref="P4:T4"/>
    <mergeCell ref="A3:E3"/>
    <mergeCell ref="F3:J3"/>
    <mergeCell ref="K3:O3"/>
    <mergeCell ref="A37:P37"/>
    <mergeCell ref="A36:Q36"/>
    <mergeCell ref="R16:Y16"/>
    <mergeCell ref="R36:Y36"/>
    <mergeCell ref="F21:O21"/>
    <mergeCell ref="A21:E23"/>
    <mergeCell ref="J23:L23"/>
    <mergeCell ref="P21:Y21"/>
    <mergeCell ref="F22:I23"/>
    <mergeCell ref="J22:L2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46"/>
  <sheetViews>
    <sheetView showGridLines="0" zoomScale="75" zoomScaleNormal="75" workbookViewId="0" topLeftCell="A1">
      <selection activeCell="A1" sqref="A1:AG1"/>
    </sheetView>
  </sheetViews>
  <sheetFormatPr defaultColWidth="9.00390625" defaultRowHeight="24.75" customHeight="1"/>
  <cols>
    <col min="1" max="1" width="1.625" style="1" customWidth="1"/>
    <col min="2" max="4" width="3.625" style="1" customWidth="1"/>
    <col min="5" max="5" width="1.625" style="1" customWidth="1"/>
    <col min="6" max="16384" width="3.625" style="1" customWidth="1"/>
  </cols>
  <sheetData>
    <row r="1" spans="1:66" ht="30" customHeight="1">
      <c r="A1" s="332" t="s">
        <v>539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3" t="s">
        <v>540</v>
      </c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H1" s="333"/>
      <c r="BI1" s="333"/>
      <c r="BJ1" s="333"/>
      <c r="BK1" s="333"/>
      <c r="BL1" s="333"/>
      <c r="BM1" s="333"/>
      <c r="BN1" s="19"/>
    </row>
    <row r="2" spans="1:7" ht="25.5" customHeight="1" thickBot="1">
      <c r="A2" s="253" t="s">
        <v>541</v>
      </c>
      <c r="B2" s="253"/>
      <c r="C2" s="253"/>
      <c r="D2" s="253"/>
      <c r="E2" s="253"/>
      <c r="F2" s="253"/>
      <c r="G2" s="253"/>
    </row>
    <row r="3" spans="1:65" ht="25.5" customHeight="1">
      <c r="A3" s="216" t="s">
        <v>542</v>
      </c>
      <c r="B3" s="319"/>
      <c r="C3" s="319"/>
      <c r="D3" s="319"/>
      <c r="E3" s="320"/>
      <c r="F3" s="298" t="s">
        <v>543</v>
      </c>
      <c r="G3" s="304"/>
      <c r="H3" s="299" t="s">
        <v>544</v>
      </c>
      <c r="I3" s="299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298" t="s">
        <v>545</v>
      </c>
      <c r="AI3" s="299"/>
      <c r="AJ3" s="175"/>
      <c r="AK3" s="175"/>
      <c r="AL3" s="175"/>
      <c r="AM3" s="248"/>
      <c r="AN3" s="298" t="s">
        <v>546</v>
      </c>
      <c r="AO3" s="299"/>
      <c r="AP3" s="175"/>
      <c r="AQ3" s="175"/>
      <c r="AR3" s="175"/>
      <c r="AS3" s="175"/>
      <c r="AT3" s="175"/>
      <c r="AU3" s="248"/>
      <c r="AV3" s="308" t="s">
        <v>547</v>
      </c>
      <c r="AW3" s="308"/>
      <c r="AX3" s="308" t="s">
        <v>548</v>
      </c>
      <c r="AY3" s="308"/>
      <c r="AZ3" s="308" t="s">
        <v>549</v>
      </c>
      <c r="BA3" s="308"/>
      <c r="BB3" s="308" t="s">
        <v>550</v>
      </c>
      <c r="BC3" s="308"/>
      <c r="BD3" s="327" t="s">
        <v>551</v>
      </c>
      <c r="BE3" s="328"/>
      <c r="BF3" s="326"/>
      <c r="BG3" s="326"/>
      <c r="BH3" s="308" t="s">
        <v>552</v>
      </c>
      <c r="BI3" s="308"/>
      <c r="BJ3" s="308" t="s">
        <v>553</v>
      </c>
      <c r="BK3" s="327"/>
      <c r="BL3" s="326"/>
      <c r="BM3" s="326"/>
    </row>
    <row r="4" spans="1:65" ht="25.5" customHeight="1">
      <c r="A4" s="321"/>
      <c r="B4" s="321"/>
      <c r="C4" s="321"/>
      <c r="D4" s="321"/>
      <c r="E4" s="322"/>
      <c r="F4" s="300"/>
      <c r="G4" s="305"/>
      <c r="H4" s="301"/>
      <c r="I4" s="301"/>
      <c r="J4" s="295" t="s">
        <v>554</v>
      </c>
      <c r="K4" s="295"/>
      <c r="L4" s="295" t="s">
        <v>555</v>
      </c>
      <c r="M4" s="295"/>
      <c r="N4" s="295" t="s">
        <v>556</v>
      </c>
      <c r="O4" s="295"/>
      <c r="P4" s="295" t="s">
        <v>557</v>
      </c>
      <c r="Q4" s="295"/>
      <c r="R4" s="295" t="s">
        <v>558</v>
      </c>
      <c r="S4" s="295"/>
      <c r="T4" s="295" t="s">
        <v>559</v>
      </c>
      <c r="U4" s="295"/>
      <c r="V4" s="295" t="s">
        <v>560</v>
      </c>
      <c r="W4" s="295"/>
      <c r="X4" s="295" t="s">
        <v>561</v>
      </c>
      <c r="Y4" s="295"/>
      <c r="Z4" s="295" t="s">
        <v>562</v>
      </c>
      <c r="AA4" s="295"/>
      <c r="AB4" s="295" t="s">
        <v>563</v>
      </c>
      <c r="AC4" s="295"/>
      <c r="AD4" s="295" t="s">
        <v>564</v>
      </c>
      <c r="AE4" s="295"/>
      <c r="AF4" s="295" t="s">
        <v>565</v>
      </c>
      <c r="AG4" s="295"/>
      <c r="AH4" s="300"/>
      <c r="AI4" s="301"/>
      <c r="AJ4" s="295" t="s">
        <v>566</v>
      </c>
      <c r="AK4" s="295"/>
      <c r="AL4" s="295" t="s">
        <v>567</v>
      </c>
      <c r="AM4" s="295"/>
      <c r="AN4" s="300"/>
      <c r="AO4" s="301"/>
      <c r="AP4" s="295" t="s">
        <v>568</v>
      </c>
      <c r="AQ4" s="295"/>
      <c r="AR4" s="295" t="s">
        <v>569</v>
      </c>
      <c r="AS4" s="295"/>
      <c r="AT4" s="295" t="s">
        <v>570</v>
      </c>
      <c r="AU4" s="295"/>
      <c r="AV4" s="309"/>
      <c r="AW4" s="309"/>
      <c r="AX4" s="309"/>
      <c r="AY4" s="309"/>
      <c r="AZ4" s="309"/>
      <c r="BA4" s="309"/>
      <c r="BB4" s="309"/>
      <c r="BC4" s="309"/>
      <c r="BD4" s="315"/>
      <c r="BE4" s="316"/>
      <c r="BF4" s="313" t="s">
        <v>571</v>
      </c>
      <c r="BG4" s="329"/>
      <c r="BH4" s="309"/>
      <c r="BI4" s="309"/>
      <c r="BJ4" s="309"/>
      <c r="BK4" s="315"/>
      <c r="BL4" s="313" t="s">
        <v>385</v>
      </c>
      <c r="BM4" s="314"/>
    </row>
    <row r="5" spans="1:65" ht="25.5" customHeight="1">
      <c r="A5" s="321"/>
      <c r="B5" s="321"/>
      <c r="C5" s="321"/>
      <c r="D5" s="321"/>
      <c r="E5" s="322"/>
      <c r="F5" s="300"/>
      <c r="G5" s="305"/>
      <c r="H5" s="301"/>
      <c r="I5" s="301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300"/>
      <c r="AI5" s="301"/>
      <c r="AJ5" s="296"/>
      <c r="AK5" s="296"/>
      <c r="AL5" s="296"/>
      <c r="AM5" s="296"/>
      <c r="AN5" s="300"/>
      <c r="AO5" s="301"/>
      <c r="AP5" s="296"/>
      <c r="AQ5" s="296"/>
      <c r="AR5" s="296"/>
      <c r="AS5" s="296"/>
      <c r="AT5" s="296"/>
      <c r="AU5" s="296"/>
      <c r="AV5" s="309"/>
      <c r="AW5" s="309"/>
      <c r="AX5" s="309"/>
      <c r="AY5" s="309"/>
      <c r="AZ5" s="309"/>
      <c r="BA5" s="309"/>
      <c r="BB5" s="309"/>
      <c r="BC5" s="309"/>
      <c r="BD5" s="315"/>
      <c r="BE5" s="316"/>
      <c r="BF5" s="315"/>
      <c r="BG5" s="330"/>
      <c r="BH5" s="309"/>
      <c r="BI5" s="309"/>
      <c r="BJ5" s="309"/>
      <c r="BK5" s="315"/>
      <c r="BL5" s="315"/>
      <c r="BM5" s="316"/>
    </row>
    <row r="6" spans="1:65" ht="25.5" customHeight="1">
      <c r="A6" s="321"/>
      <c r="B6" s="321"/>
      <c r="C6" s="321"/>
      <c r="D6" s="321"/>
      <c r="E6" s="322"/>
      <c r="F6" s="300"/>
      <c r="G6" s="305"/>
      <c r="H6" s="301"/>
      <c r="I6" s="301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300"/>
      <c r="AI6" s="301"/>
      <c r="AJ6" s="296"/>
      <c r="AK6" s="296"/>
      <c r="AL6" s="296"/>
      <c r="AM6" s="296"/>
      <c r="AN6" s="300"/>
      <c r="AO6" s="301"/>
      <c r="AP6" s="296"/>
      <c r="AQ6" s="296"/>
      <c r="AR6" s="296"/>
      <c r="AS6" s="296"/>
      <c r="AT6" s="296"/>
      <c r="AU6" s="296"/>
      <c r="AV6" s="309"/>
      <c r="AW6" s="309"/>
      <c r="AX6" s="309"/>
      <c r="AY6" s="309"/>
      <c r="AZ6" s="309"/>
      <c r="BA6" s="309"/>
      <c r="BB6" s="309"/>
      <c r="BC6" s="309"/>
      <c r="BD6" s="315"/>
      <c r="BE6" s="316"/>
      <c r="BF6" s="315"/>
      <c r="BG6" s="330"/>
      <c r="BH6" s="309"/>
      <c r="BI6" s="309"/>
      <c r="BJ6" s="309"/>
      <c r="BK6" s="315"/>
      <c r="BL6" s="315"/>
      <c r="BM6" s="316"/>
    </row>
    <row r="7" spans="1:65" ht="25.5" customHeight="1">
      <c r="A7" s="321"/>
      <c r="B7" s="321"/>
      <c r="C7" s="321"/>
      <c r="D7" s="321"/>
      <c r="E7" s="322"/>
      <c r="F7" s="300"/>
      <c r="G7" s="305"/>
      <c r="H7" s="301"/>
      <c r="I7" s="301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300"/>
      <c r="AI7" s="301"/>
      <c r="AJ7" s="296"/>
      <c r="AK7" s="296"/>
      <c r="AL7" s="296"/>
      <c r="AM7" s="296"/>
      <c r="AN7" s="300"/>
      <c r="AO7" s="301"/>
      <c r="AP7" s="296"/>
      <c r="AQ7" s="296"/>
      <c r="AR7" s="296"/>
      <c r="AS7" s="296"/>
      <c r="AT7" s="296"/>
      <c r="AU7" s="296"/>
      <c r="AV7" s="309"/>
      <c r="AW7" s="309"/>
      <c r="AX7" s="309"/>
      <c r="AY7" s="309"/>
      <c r="AZ7" s="309"/>
      <c r="BA7" s="309"/>
      <c r="BB7" s="309"/>
      <c r="BC7" s="309"/>
      <c r="BD7" s="315"/>
      <c r="BE7" s="316"/>
      <c r="BF7" s="315"/>
      <c r="BG7" s="330"/>
      <c r="BH7" s="309"/>
      <c r="BI7" s="309"/>
      <c r="BJ7" s="309"/>
      <c r="BK7" s="315"/>
      <c r="BL7" s="315"/>
      <c r="BM7" s="316"/>
    </row>
    <row r="8" spans="1:65" ht="25.5" customHeight="1">
      <c r="A8" s="321"/>
      <c r="B8" s="321"/>
      <c r="C8" s="321"/>
      <c r="D8" s="321"/>
      <c r="E8" s="322"/>
      <c r="F8" s="300"/>
      <c r="G8" s="305"/>
      <c r="H8" s="301"/>
      <c r="I8" s="301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300"/>
      <c r="AI8" s="301"/>
      <c r="AJ8" s="296"/>
      <c r="AK8" s="296"/>
      <c r="AL8" s="296"/>
      <c r="AM8" s="296"/>
      <c r="AN8" s="300"/>
      <c r="AO8" s="301"/>
      <c r="AP8" s="296"/>
      <c r="AQ8" s="296"/>
      <c r="AR8" s="296"/>
      <c r="AS8" s="296"/>
      <c r="AT8" s="296"/>
      <c r="AU8" s="296"/>
      <c r="AV8" s="309"/>
      <c r="AW8" s="309"/>
      <c r="AX8" s="309"/>
      <c r="AY8" s="309"/>
      <c r="AZ8" s="309"/>
      <c r="BA8" s="309"/>
      <c r="BB8" s="309"/>
      <c r="BC8" s="309"/>
      <c r="BD8" s="315"/>
      <c r="BE8" s="316"/>
      <c r="BF8" s="315"/>
      <c r="BG8" s="330"/>
      <c r="BH8" s="309"/>
      <c r="BI8" s="309"/>
      <c r="BJ8" s="309"/>
      <c r="BK8" s="315"/>
      <c r="BL8" s="315"/>
      <c r="BM8" s="316"/>
    </row>
    <row r="9" spans="1:65" ht="25.5" customHeight="1">
      <c r="A9" s="323"/>
      <c r="B9" s="323"/>
      <c r="C9" s="324"/>
      <c r="D9" s="324"/>
      <c r="E9" s="325"/>
      <c r="F9" s="306"/>
      <c r="G9" s="307"/>
      <c r="H9" s="303"/>
      <c r="I9" s="303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302"/>
      <c r="AI9" s="303"/>
      <c r="AJ9" s="297"/>
      <c r="AK9" s="297"/>
      <c r="AL9" s="312"/>
      <c r="AM9" s="312"/>
      <c r="AN9" s="302"/>
      <c r="AO9" s="303"/>
      <c r="AP9" s="297"/>
      <c r="AQ9" s="297"/>
      <c r="AR9" s="297"/>
      <c r="AS9" s="297"/>
      <c r="AT9" s="297"/>
      <c r="AU9" s="297"/>
      <c r="AV9" s="311"/>
      <c r="AW9" s="311"/>
      <c r="AX9" s="310"/>
      <c r="AY9" s="310"/>
      <c r="AZ9" s="311"/>
      <c r="BA9" s="311"/>
      <c r="BB9" s="311"/>
      <c r="BC9" s="311"/>
      <c r="BD9" s="317"/>
      <c r="BE9" s="318"/>
      <c r="BF9" s="317"/>
      <c r="BG9" s="331"/>
      <c r="BH9" s="311"/>
      <c r="BI9" s="311"/>
      <c r="BJ9" s="311"/>
      <c r="BK9" s="317"/>
      <c r="BL9" s="317"/>
      <c r="BM9" s="318"/>
    </row>
    <row r="10" spans="6:65" ht="25.5" customHeight="1"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spans="2:65" ht="21.75" customHeight="1">
      <c r="B11" s="291" t="s">
        <v>452</v>
      </c>
      <c r="C11" s="291"/>
      <c r="D11" s="291"/>
      <c r="E11" s="101"/>
      <c r="F11" s="289">
        <v>98.2</v>
      </c>
      <c r="G11" s="289"/>
      <c r="H11" s="289">
        <v>97.9</v>
      </c>
      <c r="I11" s="289"/>
      <c r="J11" s="289">
        <v>98.8</v>
      </c>
      <c r="K11" s="289"/>
      <c r="L11" s="289">
        <v>99.3</v>
      </c>
      <c r="M11" s="289"/>
      <c r="N11" s="289">
        <v>94.8</v>
      </c>
      <c r="O11" s="289"/>
      <c r="P11" s="289">
        <v>97.7</v>
      </c>
      <c r="Q11" s="289"/>
      <c r="R11" s="289">
        <v>101.4</v>
      </c>
      <c r="S11" s="289"/>
      <c r="T11" s="289">
        <v>95.7</v>
      </c>
      <c r="U11" s="289"/>
      <c r="V11" s="289">
        <v>97.2</v>
      </c>
      <c r="W11" s="289"/>
      <c r="X11" s="289">
        <v>96.5</v>
      </c>
      <c r="Y11" s="289"/>
      <c r="Z11" s="289">
        <v>97.8</v>
      </c>
      <c r="AA11" s="289"/>
      <c r="AB11" s="289">
        <v>93.9</v>
      </c>
      <c r="AC11" s="289"/>
      <c r="AD11" s="289">
        <v>98.8</v>
      </c>
      <c r="AE11" s="289"/>
      <c r="AF11" s="289">
        <v>98.6</v>
      </c>
      <c r="AG11" s="289"/>
      <c r="AH11" s="289">
        <v>101.4</v>
      </c>
      <c r="AI11" s="289"/>
      <c r="AJ11" s="289">
        <v>101.9</v>
      </c>
      <c r="AK11" s="289"/>
      <c r="AL11" s="289">
        <v>97.3</v>
      </c>
      <c r="AM11" s="289"/>
      <c r="AN11" s="289">
        <v>98.6</v>
      </c>
      <c r="AO11" s="289"/>
      <c r="AP11" s="289">
        <v>96</v>
      </c>
      <c r="AQ11" s="289"/>
      <c r="AR11" s="289">
        <v>101.3</v>
      </c>
      <c r="AS11" s="289"/>
      <c r="AT11" s="289">
        <v>100</v>
      </c>
      <c r="AU11" s="289"/>
      <c r="AV11" s="289">
        <v>93.3</v>
      </c>
      <c r="AW11" s="289"/>
      <c r="AX11" s="289">
        <v>93.9</v>
      </c>
      <c r="AY11" s="289"/>
      <c r="AZ11" s="289">
        <v>99.9</v>
      </c>
      <c r="BA11" s="289"/>
      <c r="BB11" s="289">
        <v>97.5</v>
      </c>
      <c r="BC11" s="289"/>
      <c r="BD11" s="289">
        <v>103.4</v>
      </c>
      <c r="BE11" s="289"/>
      <c r="BF11" s="289">
        <v>103.7</v>
      </c>
      <c r="BG11" s="289"/>
      <c r="BH11" s="289">
        <v>95.1</v>
      </c>
      <c r="BI11" s="289"/>
      <c r="BJ11" s="289">
        <v>99.8</v>
      </c>
      <c r="BK11" s="289"/>
      <c r="BL11" s="289">
        <v>100</v>
      </c>
      <c r="BM11" s="289"/>
    </row>
    <row r="12" spans="2:65" ht="21.75" customHeight="1">
      <c r="B12" s="290" t="s">
        <v>451</v>
      </c>
      <c r="C12" s="290"/>
      <c r="D12" s="290"/>
      <c r="E12" s="27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  <c r="BL12" s="289"/>
      <c r="BM12" s="289"/>
    </row>
    <row r="13" spans="2:65" ht="21.75" customHeight="1">
      <c r="B13" s="291" t="s">
        <v>453</v>
      </c>
      <c r="C13" s="291"/>
      <c r="D13" s="291"/>
      <c r="E13" s="101"/>
      <c r="F13" s="289">
        <v>97.9</v>
      </c>
      <c r="G13" s="289"/>
      <c r="H13" s="289">
        <v>98</v>
      </c>
      <c r="I13" s="289"/>
      <c r="J13" s="289">
        <v>98.4</v>
      </c>
      <c r="K13" s="289"/>
      <c r="L13" s="289">
        <v>96.8</v>
      </c>
      <c r="M13" s="289"/>
      <c r="N13" s="289">
        <v>101.2</v>
      </c>
      <c r="O13" s="289"/>
      <c r="P13" s="289">
        <v>95.4</v>
      </c>
      <c r="Q13" s="289"/>
      <c r="R13" s="289">
        <v>105.1</v>
      </c>
      <c r="S13" s="289"/>
      <c r="T13" s="289">
        <v>100.4</v>
      </c>
      <c r="U13" s="289"/>
      <c r="V13" s="289">
        <v>96</v>
      </c>
      <c r="W13" s="289"/>
      <c r="X13" s="289">
        <v>95.8</v>
      </c>
      <c r="Y13" s="289"/>
      <c r="Z13" s="289">
        <v>97.5</v>
      </c>
      <c r="AA13" s="289"/>
      <c r="AB13" s="289">
        <v>86.6</v>
      </c>
      <c r="AC13" s="289"/>
      <c r="AD13" s="289">
        <v>96.5</v>
      </c>
      <c r="AE13" s="289"/>
      <c r="AF13" s="289">
        <v>98.8</v>
      </c>
      <c r="AG13" s="289"/>
      <c r="AH13" s="289">
        <v>101</v>
      </c>
      <c r="AI13" s="289"/>
      <c r="AJ13" s="289">
        <v>101.7</v>
      </c>
      <c r="AK13" s="289"/>
      <c r="AL13" s="289">
        <v>96.3</v>
      </c>
      <c r="AM13" s="289"/>
      <c r="AN13" s="289">
        <v>97.5</v>
      </c>
      <c r="AO13" s="289"/>
      <c r="AP13" s="289">
        <v>93.4</v>
      </c>
      <c r="AQ13" s="289"/>
      <c r="AR13" s="289">
        <v>101.4</v>
      </c>
      <c r="AS13" s="289"/>
      <c r="AT13" s="289">
        <f>IF((SUM(AT17:AU42))=0,"－",(AVERAGE(AT17:AU42)))</f>
        <v>100</v>
      </c>
      <c r="AU13" s="289"/>
      <c r="AV13" s="289">
        <v>90.9</v>
      </c>
      <c r="AW13" s="289"/>
      <c r="AX13" s="289">
        <v>92.1</v>
      </c>
      <c r="AY13" s="289"/>
      <c r="AZ13" s="289">
        <v>102.7</v>
      </c>
      <c r="BA13" s="289"/>
      <c r="BB13" s="289">
        <v>97.7</v>
      </c>
      <c r="BC13" s="289"/>
      <c r="BD13" s="289">
        <v>104</v>
      </c>
      <c r="BE13" s="289"/>
      <c r="BF13" s="289">
        <v>104.4</v>
      </c>
      <c r="BG13" s="289"/>
      <c r="BH13" s="289">
        <v>93.6</v>
      </c>
      <c r="BI13" s="289"/>
      <c r="BJ13" s="289">
        <v>100.7</v>
      </c>
      <c r="BK13" s="289"/>
      <c r="BL13" s="289">
        <v>104.1</v>
      </c>
      <c r="BM13" s="289"/>
    </row>
    <row r="14" spans="2:65" ht="21.75" customHeight="1">
      <c r="B14" s="290" t="s">
        <v>451</v>
      </c>
      <c r="C14" s="290"/>
      <c r="D14" s="290"/>
      <c r="E14" s="27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</row>
    <row r="15" spans="1:65" s="12" customFormat="1" ht="21.75" customHeight="1">
      <c r="A15" s="147"/>
      <c r="B15" s="293" t="s">
        <v>538</v>
      </c>
      <c r="C15" s="293"/>
      <c r="D15" s="293"/>
      <c r="E15" s="167"/>
      <c r="F15" s="292">
        <v>97.8</v>
      </c>
      <c r="G15" s="292"/>
      <c r="H15" s="292">
        <v>98.8</v>
      </c>
      <c r="I15" s="292"/>
      <c r="J15" s="292">
        <v>101.1</v>
      </c>
      <c r="K15" s="292"/>
      <c r="L15" s="292">
        <v>97.1</v>
      </c>
      <c r="M15" s="292"/>
      <c r="N15" s="292">
        <v>106.6</v>
      </c>
      <c r="O15" s="292"/>
      <c r="P15" s="292">
        <v>92.3</v>
      </c>
      <c r="Q15" s="292"/>
      <c r="R15" s="292">
        <v>107.3</v>
      </c>
      <c r="S15" s="292"/>
      <c r="T15" s="292">
        <v>101</v>
      </c>
      <c r="U15" s="292"/>
      <c r="V15" s="292">
        <v>96.1</v>
      </c>
      <c r="W15" s="292"/>
      <c r="X15" s="292">
        <v>94.7</v>
      </c>
      <c r="Y15" s="292"/>
      <c r="Z15" s="292">
        <v>96.6</v>
      </c>
      <c r="AA15" s="292"/>
      <c r="AB15" s="292">
        <v>84.9</v>
      </c>
      <c r="AC15" s="292"/>
      <c r="AD15" s="292">
        <v>93.2</v>
      </c>
      <c r="AE15" s="292"/>
      <c r="AF15" s="292">
        <v>100.4</v>
      </c>
      <c r="AG15" s="292"/>
      <c r="AH15" s="292">
        <v>101</v>
      </c>
      <c r="AI15" s="292"/>
      <c r="AJ15" s="292">
        <v>101.6</v>
      </c>
      <c r="AK15" s="292"/>
      <c r="AL15" s="292">
        <v>96.6</v>
      </c>
      <c r="AM15" s="292"/>
      <c r="AN15" s="292">
        <v>97.7</v>
      </c>
      <c r="AO15" s="292"/>
      <c r="AP15" s="292">
        <v>93.4</v>
      </c>
      <c r="AQ15" s="292"/>
      <c r="AR15" s="292">
        <v>101.5</v>
      </c>
      <c r="AS15" s="292"/>
      <c r="AT15" s="292">
        <v>100</v>
      </c>
      <c r="AU15" s="292"/>
      <c r="AV15" s="292">
        <v>89.9</v>
      </c>
      <c r="AW15" s="292"/>
      <c r="AX15" s="292">
        <v>91.2</v>
      </c>
      <c r="AY15" s="292"/>
      <c r="AZ15" s="292">
        <v>102.7</v>
      </c>
      <c r="BA15" s="292"/>
      <c r="BB15" s="292">
        <v>97.5</v>
      </c>
      <c r="BC15" s="292"/>
      <c r="BD15" s="292">
        <v>103</v>
      </c>
      <c r="BE15" s="292"/>
      <c r="BF15" s="292">
        <v>105.2</v>
      </c>
      <c r="BG15" s="292"/>
      <c r="BH15" s="292">
        <v>92</v>
      </c>
      <c r="BI15" s="292"/>
      <c r="BJ15" s="292">
        <v>101.1</v>
      </c>
      <c r="BK15" s="292"/>
      <c r="BL15" s="292">
        <v>108.2</v>
      </c>
      <c r="BM15" s="292"/>
    </row>
    <row r="16" spans="1:65" s="12" customFormat="1" ht="21.75" customHeight="1">
      <c r="A16" s="147"/>
      <c r="B16" s="294" t="s">
        <v>451</v>
      </c>
      <c r="C16" s="294"/>
      <c r="D16" s="294"/>
      <c r="E16" s="168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2"/>
    </row>
    <row r="17" spans="2:65" ht="14.25" customHeight="1">
      <c r="B17" s="27"/>
      <c r="C17" s="27"/>
      <c r="D17" s="27"/>
      <c r="E17" s="27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</row>
    <row r="18" spans="6:65" ht="25.5" customHeight="1"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289"/>
      <c r="BI18" s="289"/>
      <c r="BJ18" s="289"/>
      <c r="BK18" s="289"/>
      <c r="BL18" s="289"/>
      <c r="BM18" s="289"/>
    </row>
    <row r="19" spans="2:65" ht="25.5" customHeight="1">
      <c r="B19" s="4"/>
      <c r="C19" s="3" t="s">
        <v>386</v>
      </c>
      <c r="D19" s="20" t="s">
        <v>572</v>
      </c>
      <c r="E19" s="20"/>
      <c r="F19" s="289">
        <v>97.3</v>
      </c>
      <c r="G19" s="289"/>
      <c r="H19" s="289">
        <v>98</v>
      </c>
      <c r="I19" s="289"/>
      <c r="J19" s="289">
        <v>105</v>
      </c>
      <c r="K19" s="289"/>
      <c r="L19" s="289">
        <v>98.3</v>
      </c>
      <c r="M19" s="289"/>
      <c r="N19" s="289">
        <v>97.8</v>
      </c>
      <c r="O19" s="289"/>
      <c r="P19" s="289">
        <v>92.9</v>
      </c>
      <c r="Q19" s="289"/>
      <c r="R19" s="289">
        <v>106.1</v>
      </c>
      <c r="S19" s="289"/>
      <c r="T19" s="289">
        <v>99.5</v>
      </c>
      <c r="U19" s="289"/>
      <c r="V19" s="289">
        <v>96.1</v>
      </c>
      <c r="W19" s="289"/>
      <c r="X19" s="289">
        <v>94.6</v>
      </c>
      <c r="Y19" s="289"/>
      <c r="Z19" s="289">
        <v>95.4</v>
      </c>
      <c r="AA19" s="289"/>
      <c r="AB19" s="289">
        <v>84.3</v>
      </c>
      <c r="AC19" s="289"/>
      <c r="AD19" s="289">
        <v>93.3</v>
      </c>
      <c r="AE19" s="289"/>
      <c r="AF19" s="289">
        <v>99.7</v>
      </c>
      <c r="AG19" s="289"/>
      <c r="AH19" s="289">
        <v>100.6</v>
      </c>
      <c r="AI19" s="289"/>
      <c r="AJ19" s="289">
        <v>101.3</v>
      </c>
      <c r="AK19" s="289"/>
      <c r="AL19" s="289">
        <v>95.7</v>
      </c>
      <c r="AM19" s="289"/>
      <c r="AN19" s="289">
        <v>97.5</v>
      </c>
      <c r="AO19" s="289"/>
      <c r="AP19" s="289">
        <v>93.4</v>
      </c>
      <c r="AQ19" s="289"/>
      <c r="AR19" s="289">
        <v>101.5</v>
      </c>
      <c r="AS19" s="289"/>
      <c r="AT19" s="289">
        <v>100</v>
      </c>
      <c r="AU19" s="289"/>
      <c r="AV19" s="289">
        <v>90.1</v>
      </c>
      <c r="AW19" s="289"/>
      <c r="AX19" s="289">
        <v>88.6</v>
      </c>
      <c r="AY19" s="289"/>
      <c r="AZ19" s="289">
        <v>103.5</v>
      </c>
      <c r="BA19" s="289"/>
      <c r="BB19" s="289">
        <v>96.7</v>
      </c>
      <c r="BC19" s="289"/>
      <c r="BD19" s="289">
        <v>104.1</v>
      </c>
      <c r="BE19" s="289"/>
      <c r="BF19" s="289">
        <v>104.5</v>
      </c>
      <c r="BG19" s="289"/>
      <c r="BH19" s="289">
        <v>92.7</v>
      </c>
      <c r="BI19" s="289"/>
      <c r="BJ19" s="289">
        <v>101</v>
      </c>
      <c r="BK19" s="289"/>
      <c r="BL19" s="289">
        <v>108.2</v>
      </c>
      <c r="BM19" s="289"/>
    </row>
    <row r="20" spans="2:65" ht="25.5" customHeight="1">
      <c r="B20" s="4"/>
      <c r="C20" s="3"/>
      <c r="D20" s="20"/>
      <c r="E20" s="20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</row>
    <row r="21" spans="2:65" ht="25.5" customHeight="1">
      <c r="B21" s="4"/>
      <c r="C21" s="3" t="s">
        <v>387</v>
      </c>
      <c r="D21" s="20" t="s">
        <v>572</v>
      </c>
      <c r="E21" s="20"/>
      <c r="F21" s="289">
        <v>97.4</v>
      </c>
      <c r="G21" s="289"/>
      <c r="H21" s="289">
        <v>99</v>
      </c>
      <c r="I21" s="289"/>
      <c r="J21" s="289">
        <v>104.2</v>
      </c>
      <c r="K21" s="289"/>
      <c r="L21" s="289">
        <v>100.2</v>
      </c>
      <c r="M21" s="289"/>
      <c r="N21" s="289">
        <v>105.6</v>
      </c>
      <c r="O21" s="289"/>
      <c r="P21" s="289">
        <v>92.1</v>
      </c>
      <c r="Q21" s="289"/>
      <c r="R21" s="289">
        <v>107.2</v>
      </c>
      <c r="S21" s="289"/>
      <c r="T21" s="289">
        <v>101.4</v>
      </c>
      <c r="U21" s="289"/>
      <c r="V21" s="289">
        <v>96</v>
      </c>
      <c r="W21" s="289"/>
      <c r="X21" s="289">
        <v>94.3</v>
      </c>
      <c r="Y21" s="289"/>
      <c r="Z21" s="289">
        <v>96.4</v>
      </c>
      <c r="AA21" s="289"/>
      <c r="AB21" s="289">
        <v>85.6</v>
      </c>
      <c r="AC21" s="289"/>
      <c r="AD21" s="289">
        <v>93.3</v>
      </c>
      <c r="AE21" s="289"/>
      <c r="AF21" s="289">
        <v>99.7</v>
      </c>
      <c r="AG21" s="289"/>
      <c r="AH21" s="289">
        <v>100.6</v>
      </c>
      <c r="AI21" s="289"/>
      <c r="AJ21" s="289">
        <v>101.3</v>
      </c>
      <c r="AK21" s="289"/>
      <c r="AL21" s="289">
        <v>95.7</v>
      </c>
      <c r="AM21" s="289"/>
      <c r="AN21" s="289">
        <v>97.5</v>
      </c>
      <c r="AO21" s="289"/>
      <c r="AP21" s="289">
        <v>93.4</v>
      </c>
      <c r="AQ21" s="289"/>
      <c r="AR21" s="289">
        <v>101.5</v>
      </c>
      <c r="AS21" s="289"/>
      <c r="AT21" s="289">
        <v>100</v>
      </c>
      <c r="AU21" s="289"/>
      <c r="AV21" s="289">
        <v>89.9</v>
      </c>
      <c r="AW21" s="289"/>
      <c r="AX21" s="289">
        <v>86.7</v>
      </c>
      <c r="AY21" s="289"/>
      <c r="AZ21" s="289">
        <v>103.5</v>
      </c>
      <c r="BA21" s="289"/>
      <c r="BB21" s="289">
        <v>96.3</v>
      </c>
      <c r="BC21" s="289"/>
      <c r="BD21" s="289">
        <v>104.1</v>
      </c>
      <c r="BE21" s="289"/>
      <c r="BF21" s="289">
        <v>104.5</v>
      </c>
      <c r="BG21" s="289"/>
      <c r="BH21" s="289">
        <v>92.1</v>
      </c>
      <c r="BI21" s="289"/>
      <c r="BJ21" s="289">
        <v>101.4</v>
      </c>
      <c r="BK21" s="289"/>
      <c r="BL21" s="289">
        <v>108.2</v>
      </c>
      <c r="BM21" s="289"/>
    </row>
    <row r="22" spans="2:65" ht="25.5" customHeight="1">
      <c r="B22" s="4"/>
      <c r="C22" s="3"/>
      <c r="D22" s="20"/>
      <c r="E22" s="20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  <c r="AW22" s="289"/>
      <c r="AX22" s="289"/>
      <c r="AY22" s="289"/>
      <c r="AZ22" s="289"/>
      <c r="BA22" s="289"/>
      <c r="BB22" s="289"/>
      <c r="BC22" s="289"/>
      <c r="BD22" s="289"/>
      <c r="BE22" s="289"/>
      <c r="BF22" s="289"/>
      <c r="BG22" s="289"/>
      <c r="BH22" s="289"/>
      <c r="BI22" s="289"/>
      <c r="BJ22" s="289"/>
      <c r="BK22" s="289"/>
      <c r="BL22" s="289"/>
      <c r="BM22" s="289"/>
    </row>
    <row r="23" spans="2:65" ht="25.5" customHeight="1">
      <c r="B23" s="4"/>
      <c r="C23" s="3" t="s">
        <v>388</v>
      </c>
      <c r="D23" s="20" t="s">
        <v>572</v>
      </c>
      <c r="E23" s="20"/>
      <c r="F23" s="289">
        <v>97.4</v>
      </c>
      <c r="G23" s="289"/>
      <c r="H23" s="289">
        <v>98.1</v>
      </c>
      <c r="I23" s="289"/>
      <c r="J23" s="289">
        <v>103.3</v>
      </c>
      <c r="K23" s="289"/>
      <c r="L23" s="289">
        <v>98.5</v>
      </c>
      <c r="M23" s="289"/>
      <c r="N23" s="289">
        <v>101.8</v>
      </c>
      <c r="O23" s="289"/>
      <c r="P23" s="289">
        <v>90.6</v>
      </c>
      <c r="Q23" s="289"/>
      <c r="R23" s="289">
        <v>103.8</v>
      </c>
      <c r="S23" s="289"/>
      <c r="T23" s="289">
        <v>95.1</v>
      </c>
      <c r="U23" s="289"/>
      <c r="V23" s="289">
        <v>95.7</v>
      </c>
      <c r="W23" s="289"/>
      <c r="X23" s="289">
        <v>94.8</v>
      </c>
      <c r="Y23" s="289"/>
      <c r="Z23" s="289">
        <v>95.7</v>
      </c>
      <c r="AA23" s="289"/>
      <c r="AB23" s="289">
        <v>84.9</v>
      </c>
      <c r="AC23" s="289"/>
      <c r="AD23" s="289">
        <v>92.2</v>
      </c>
      <c r="AE23" s="289"/>
      <c r="AF23" s="289">
        <v>101.3</v>
      </c>
      <c r="AG23" s="289"/>
      <c r="AH23" s="289">
        <v>100.6</v>
      </c>
      <c r="AI23" s="289"/>
      <c r="AJ23" s="289">
        <v>101.3</v>
      </c>
      <c r="AK23" s="289"/>
      <c r="AL23" s="289">
        <v>95.6</v>
      </c>
      <c r="AM23" s="289"/>
      <c r="AN23" s="289">
        <v>97.5</v>
      </c>
      <c r="AO23" s="289"/>
      <c r="AP23" s="289">
        <v>93.4</v>
      </c>
      <c r="AQ23" s="289"/>
      <c r="AR23" s="289">
        <v>101.5</v>
      </c>
      <c r="AS23" s="289"/>
      <c r="AT23" s="289">
        <v>100</v>
      </c>
      <c r="AU23" s="289"/>
      <c r="AV23" s="289">
        <v>90.8</v>
      </c>
      <c r="AW23" s="289"/>
      <c r="AX23" s="289">
        <v>90</v>
      </c>
      <c r="AY23" s="289"/>
      <c r="AZ23" s="289">
        <v>103.6</v>
      </c>
      <c r="BA23" s="289"/>
      <c r="BB23" s="289">
        <v>96.5</v>
      </c>
      <c r="BC23" s="289"/>
      <c r="BD23" s="289">
        <v>104.1</v>
      </c>
      <c r="BE23" s="289"/>
      <c r="BF23" s="289">
        <v>104.5</v>
      </c>
      <c r="BG23" s="289"/>
      <c r="BH23" s="289">
        <v>92.1</v>
      </c>
      <c r="BI23" s="289"/>
      <c r="BJ23" s="289">
        <v>101.2</v>
      </c>
      <c r="BK23" s="289"/>
      <c r="BL23" s="289">
        <v>108.2</v>
      </c>
      <c r="BM23" s="289"/>
    </row>
    <row r="24" spans="2:65" ht="25.5" customHeight="1">
      <c r="B24" s="4"/>
      <c r="C24" s="3"/>
      <c r="D24" s="20"/>
      <c r="E24" s="20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89"/>
      <c r="BJ24" s="289"/>
      <c r="BK24" s="289"/>
      <c r="BL24" s="289"/>
      <c r="BM24" s="289"/>
    </row>
    <row r="25" spans="2:65" ht="25.5" customHeight="1">
      <c r="B25" s="4"/>
      <c r="C25" s="3"/>
      <c r="D25" s="20"/>
      <c r="E25" s="20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89"/>
      <c r="BB25" s="289"/>
      <c r="BC25" s="289"/>
      <c r="BD25" s="289"/>
      <c r="BE25" s="289"/>
      <c r="BF25" s="289"/>
      <c r="BG25" s="289"/>
      <c r="BH25" s="289"/>
      <c r="BI25" s="289"/>
      <c r="BJ25" s="289"/>
      <c r="BK25" s="289"/>
      <c r="BL25" s="289"/>
      <c r="BM25" s="289"/>
    </row>
    <row r="26" spans="2:65" ht="25.5" customHeight="1">
      <c r="B26" s="4"/>
      <c r="C26" s="3" t="s">
        <v>389</v>
      </c>
      <c r="D26" s="20" t="s">
        <v>572</v>
      </c>
      <c r="E26" s="20"/>
      <c r="F26" s="289">
        <v>97.2</v>
      </c>
      <c r="G26" s="289"/>
      <c r="H26" s="289">
        <v>97.4</v>
      </c>
      <c r="I26" s="289"/>
      <c r="J26" s="289">
        <v>103</v>
      </c>
      <c r="K26" s="289"/>
      <c r="L26" s="289">
        <v>98.3</v>
      </c>
      <c r="M26" s="289"/>
      <c r="N26" s="289">
        <v>102.4</v>
      </c>
      <c r="O26" s="289"/>
      <c r="P26" s="289">
        <v>88.5</v>
      </c>
      <c r="Q26" s="289"/>
      <c r="R26" s="289">
        <v>99.1</v>
      </c>
      <c r="S26" s="289"/>
      <c r="T26" s="289">
        <v>89.6</v>
      </c>
      <c r="U26" s="289"/>
      <c r="V26" s="289">
        <v>95.4</v>
      </c>
      <c r="W26" s="289"/>
      <c r="X26" s="289">
        <v>95.3</v>
      </c>
      <c r="Y26" s="289"/>
      <c r="Z26" s="289">
        <v>96.6</v>
      </c>
      <c r="AA26" s="289"/>
      <c r="AB26" s="289">
        <v>84.8</v>
      </c>
      <c r="AC26" s="289"/>
      <c r="AD26" s="289">
        <v>93.5</v>
      </c>
      <c r="AE26" s="289"/>
      <c r="AF26" s="289">
        <v>100.6</v>
      </c>
      <c r="AG26" s="289"/>
      <c r="AH26" s="289">
        <v>100.7</v>
      </c>
      <c r="AI26" s="289"/>
      <c r="AJ26" s="289">
        <v>101.4</v>
      </c>
      <c r="AK26" s="289"/>
      <c r="AL26" s="289">
        <v>96</v>
      </c>
      <c r="AM26" s="289"/>
      <c r="AN26" s="289">
        <v>97.2</v>
      </c>
      <c r="AO26" s="289"/>
      <c r="AP26" s="289">
        <v>92.8</v>
      </c>
      <c r="AQ26" s="289"/>
      <c r="AR26" s="289">
        <v>101.4</v>
      </c>
      <c r="AS26" s="289"/>
      <c r="AT26" s="289">
        <v>100</v>
      </c>
      <c r="AU26" s="289"/>
      <c r="AV26" s="289">
        <v>90.7</v>
      </c>
      <c r="AW26" s="289"/>
      <c r="AX26" s="289">
        <v>92.7</v>
      </c>
      <c r="AY26" s="289"/>
      <c r="AZ26" s="289">
        <v>102.3</v>
      </c>
      <c r="BA26" s="289"/>
      <c r="BB26" s="289">
        <v>96.3</v>
      </c>
      <c r="BC26" s="289"/>
      <c r="BD26" s="289">
        <v>102.6</v>
      </c>
      <c r="BE26" s="289"/>
      <c r="BF26" s="289">
        <v>105.4</v>
      </c>
      <c r="BG26" s="289"/>
      <c r="BH26" s="289">
        <v>91.7</v>
      </c>
      <c r="BI26" s="289"/>
      <c r="BJ26" s="289">
        <v>101.3</v>
      </c>
      <c r="BK26" s="289"/>
      <c r="BL26" s="289">
        <v>108.2</v>
      </c>
      <c r="BM26" s="289"/>
    </row>
    <row r="27" spans="2:65" ht="25.5" customHeight="1">
      <c r="B27" s="4"/>
      <c r="C27" s="3"/>
      <c r="D27" s="20"/>
      <c r="E27" s="20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289"/>
      <c r="BB27" s="289"/>
      <c r="BC27" s="289"/>
      <c r="BD27" s="289"/>
      <c r="BE27" s="289"/>
      <c r="BF27" s="289"/>
      <c r="BG27" s="289"/>
      <c r="BH27" s="289"/>
      <c r="BI27" s="289"/>
      <c r="BJ27" s="289"/>
      <c r="BK27" s="289"/>
      <c r="BL27" s="289"/>
      <c r="BM27" s="289"/>
    </row>
    <row r="28" spans="2:65" ht="25.5" customHeight="1">
      <c r="B28" s="4"/>
      <c r="C28" s="3" t="s">
        <v>390</v>
      </c>
      <c r="D28" s="20" t="s">
        <v>572</v>
      </c>
      <c r="E28" s="20"/>
      <c r="F28" s="289">
        <v>97.4</v>
      </c>
      <c r="G28" s="289"/>
      <c r="H28" s="289">
        <v>97.4</v>
      </c>
      <c r="I28" s="289"/>
      <c r="J28" s="289">
        <v>101.9</v>
      </c>
      <c r="K28" s="289"/>
      <c r="L28" s="289">
        <v>97.7</v>
      </c>
      <c r="M28" s="289"/>
      <c r="N28" s="289">
        <v>104.5</v>
      </c>
      <c r="O28" s="289"/>
      <c r="P28" s="289">
        <v>91.3</v>
      </c>
      <c r="Q28" s="289"/>
      <c r="R28" s="289">
        <v>96.7</v>
      </c>
      <c r="S28" s="289"/>
      <c r="T28" s="289">
        <v>94</v>
      </c>
      <c r="U28" s="289"/>
      <c r="V28" s="289">
        <v>95.7</v>
      </c>
      <c r="W28" s="289"/>
      <c r="X28" s="289">
        <v>95</v>
      </c>
      <c r="Y28" s="289"/>
      <c r="Z28" s="289">
        <v>96.2</v>
      </c>
      <c r="AA28" s="289"/>
      <c r="AB28" s="289">
        <v>85.6</v>
      </c>
      <c r="AC28" s="289"/>
      <c r="AD28" s="289">
        <v>93.1</v>
      </c>
      <c r="AE28" s="289"/>
      <c r="AF28" s="289">
        <v>100.6</v>
      </c>
      <c r="AG28" s="289"/>
      <c r="AH28" s="289">
        <v>100.7</v>
      </c>
      <c r="AI28" s="289"/>
      <c r="AJ28" s="289">
        <v>101.2</v>
      </c>
      <c r="AK28" s="289"/>
      <c r="AL28" s="289">
        <v>96.6</v>
      </c>
      <c r="AM28" s="289"/>
      <c r="AN28" s="289">
        <v>97.2</v>
      </c>
      <c r="AO28" s="289"/>
      <c r="AP28" s="289">
        <v>92.8</v>
      </c>
      <c r="AQ28" s="289"/>
      <c r="AR28" s="289">
        <v>101.4</v>
      </c>
      <c r="AS28" s="289"/>
      <c r="AT28" s="289">
        <v>100</v>
      </c>
      <c r="AU28" s="289"/>
      <c r="AV28" s="289">
        <v>91.1</v>
      </c>
      <c r="AW28" s="289"/>
      <c r="AX28" s="289">
        <v>93.5</v>
      </c>
      <c r="AY28" s="289"/>
      <c r="AZ28" s="289">
        <v>102.3</v>
      </c>
      <c r="BA28" s="289"/>
      <c r="BB28" s="289">
        <v>96.6</v>
      </c>
      <c r="BC28" s="289"/>
      <c r="BD28" s="289">
        <v>102.6</v>
      </c>
      <c r="BE28" s="289"/>
      <c r="BF28" s="289">
        <v>105.4</v>
      </c>
      <c r="BG28" s="289"/>
      <c r="BH28" s="289">
        <v>92</v>
      </c>
      <c r="BI28" s="289"/>
      <c r="BJ28" s="289">
        <v>101</v>
      </c>
      <c r="BK28" s="289"/>
      <c r="BL28" s="289">
        <v>108.2</v>
      </c>
      <c r="BM28" s="289"/>
    </row>
    <row r="29" spans="2:65" ht="25.5" customHeight="1">
      <c r="B29" s="4"/>
      <c r="C29" s="3"/>
      <c r="D29" s="20"/>
      <c r="E29" s="20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89"/>
      <c r="BB29" s="289"/>
      <c r="BC29" s="289"/>
      <c r="BD29" s="289"/>
      <c r="BE29" s="289"/>
      <c r="BF29" s="289"/>
      <c r="BG29" s="289"/>
      <c r="BH29" s="289"/>
      <c r="BI29" s="289"/>
      <c r="BJ29" s="289"/>
      <c r="BK29" s="289"/>
      <c r="BL29" s="289"/>
      <c r="BM29" s="289"/>
    </row>
    <row r="30" spans="2:65" ht="25.5" customHeight="1">
      <c r="B30" s="4"/>
      <c r="C30" s="3" t="s">
        <v>391</v>
      </c>
      <c r="D30" s="20" t="s">
        <v>572</v>
      </c>
      <c r="E30" s="20"/>
      <c r="F30" s="289">
        <v>97.6</v>
      </c>
      <c r="G30" s="289"/>
      <c r="H30" s="289">
        <v>98</v>
      </c>
      <c r="I30" s="289"/>
      <c r="J30" s="289">
        <v>101.6</v>
      </c>
      <c r="K30" s="289"/>
      <c r="L30" s="289">
        <v>96.4</v>
      </c>
      <c r="M30" s="289"/>
      <c r="N30" s="289">
        <v>106.8</v>
      </c>
      <c r="O30" s="289"/>
      <c r="P30" s="289">
        <v>91.2</v>
      </c>
      <c r="Q30" s="289"/>
      <c r="R30" s="289">
        <v>101.4</v>
      </c>
      <c r="S30" s="289"/>
      <c r="T30" s="289">
        <v>98.1</v>
      </c>
      <c r="U30" s="289"/>
      <c r="V30" s="289">
        <v>95.7</v>
      </c>
      <c r="W30" s="289"/>
      <c r="X30" s="289">
        <v>95</v>
      </c>
      <c r="Y30" s="289"/>
      <c r="Z30" s="289">
        <v>96.2</v>
      </c>
      <c r="AA30" s="289"/>
      <c r="AB30" s="289">
        <v>84.2</v>
      </c>
      <c r="AC30" s="289"/>
      <c r="AD30" s="289">
        <v>93.4</v>
      </c>
      <c r="AE30" s="289"/>
      <c r="AF30" s="289">
        <v>100.6</v>
      </c>
      <c r="AG30" s="289"/>
      <c r="AH30" s="289">
        <v>100.7</v>
      </c>
      <c r="AI30" s="289"/>
      <c r="AJ30" s="289">
        <v>101.3</v>
      </c>
      <c r="AK30" s="289"/>
      <c r="AL30" s="289">
        <v>96.5</v>
      </c>
      <c r="AM30" s="289"/>
      <c r="AN30" s="289">
        <v>97.2</v>
      </c>
      <c r="AO30" s="289"/>
      <c r="AP30" s="289">
        <v>92.8</v>
      </c>
      <c r="AQ30" s="289"/>
      <c r="AR30" s="289">
        <v>101.4</v>
      </c>
      <c r="AS30" s="289"/>
      <c r="AT30" s="289">
        <v>100</v>
      </c>
      <c r="AU30" s="289"/>
      <c r="AV30" s="289">
        <v>90.7</v>
      </c>
      <c r="AW30" s="289"/>
      <c r="AX30" s="289">
        <v>93.3</v>
      </c>
      <c r="AY30" s="289"/>
      <c r="AZ30" s="289">
        <v>102.4</v>
      </c>
      <c r="BA30" s="289"/>
      <c r="BB30" s="289">
        <v>97.4</v>
      </c>
      <c r="BC30" s="289"/>
      <c r="BD30" s="289">
        <v>102.6</v>
      </c>
      <c r="BE30" s="289"/>
      <c r="BF30" s="289">
        <v>105.4</v>
      </c>
      <c r="BG30" s="289"/>
      <c r="BH30" s="289">
        <v>91.6</v>
      </c>
      <c r="BI30" s="289"/>
      <c r="BJ30" s="289">
        <v>101.1</v>
      </c>
      <c r="BK30" s="289"/>
      <c r="BL30" s="289">
        <v>108.2</v>
      </c>
      <c r="BM30" s="289"/>
    </row>
    <row r="31" spans="2:65" ht="25.5" customHeight="1">
      <c r="B31" s="4"/>
      <c r="C31" s="3"/>
      <c r="D31" s="20"/>
      <c r="E31" s="20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89"/>
      <c r="AW31" s="289"/>
      <c r="AX31" s="289"/>
      <c r="AY31" s="289"/>
      <c r="AZ31" s="289"/>
      <c r="BA31" s="289"/>
      <c r="BB31" s="289"/>
      <c r="BC31" s="289"/>
      <c r="BD31" s="289"/>
      <c r="BE31" s="289"/>
      <c r="BF31" s="289"/>
      <c r="BG31" s="289"/>
      <c r="BH31" s="289"/>
      <c r="BI31" s="289"/>
      <c r="BJ31" s="289"/>
      <c r="BK31" s="289"/>
      <c r="BL31" s="289"/>
      <c r="BM31" s="289"/>
    </row>
    <row r="32" spans="2:65" ht="25.5" customHeight="1">
      <c r="B32" s="4"/>
      <c r="C32" s="3"/>
      <c r="D32" s="20"/>
      <c r="E32" s="20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89"/>
    </row>
    <row r="33" spans="2:65" ht="25.5" customHeight="1">
      <c r="B33" s="4"/>
      <c r="C33" s="3" t="s">
        <v>392</v>
      </c>
      <c r="D33" s="20" t="s">
        <v>572</v>
      </c>
      <c r="E33" s="20"/>
      <c r="F33" s="289">
        <v>97.5</v>
      </c>
      <c r="G33" s="289"/>
      <c r="H33" s="289">
        <v>98.1</v>
      </c>
      <c r="I33" s="289"/>
      <c r="J33" s="289">
        <v>101.1</v>
      </c>
      <c r="K33" s="289"/>
      <c r="L33" s="289">
        <v>96.9</v>
      </c>
      <c r="M33" s="289"/>
      <c r="N33" s="289">
        <v>109.7</v>
      </c>
      <c r="O33" s="289"/>
      <c r="P33" s="289">
        <v>92.2</v>
      </c>
      <c r="Q33" s="289"/>
      <c r="R33" s="289">
        <v>98.6</v>
      </c>
      <c r="S33" s="289"/>
      <c r="T33" s="289">
        <v>97.7</v>
      </c>
      <c r="U33" s="289"/>
      <c r="V33" s="289">
        <v>95.2</v>
      </c>
      <c r="W33" s="289"/>
      <c r="X33" s="289">
        <v>95.2</v>
      </c>
      <c r="Y33" s="289"/>
      <c r="Z33" s="289">
        <v>95.9</v>
      </c>
      <c r="AA33" s="289"/>
      <c r="AB33" s="289">
        <v>85.3</v>
      </c>
      <c r="AC33" s="289"/>
      <c r="AD33" s="289">
        <v>93.1</v>
      </c>
      <c r="AE33" s="289"/>
      <c r="AF33" s="289">
        <v>100.6</v>
      </c>
      <c r="AG33" s="289"/>
      <c r="AH33" s="289">
        <v>100.7</v>
      </c>
      <c r="AI33" s="289"/>
      <c r="AJ33" s="289">
        <v>101.3</v>
      </c>
      <c r="AK33" s="289"/>
      <c r="AL33" s="289">
        <v>96.5</v>
      </c>
      <c r="AM33" s="289"/>
      <c r="AN33" s="289">
        <v>97.6</v>
      </c>
      <c r="AO33" s="289"/>
      <c r="AP33" s="289">
        <v>93.4</v>
      </c>
      <c r="AQ33" s="289"/>
      <c r="AR33" s="289">
        <v>101.4</v>
      </c>
      <c r="AS33" s="289"/>
      <c r="AT33" s="289">
        <v>100</v>
      </c>
      <c r="AU33" s="289"/>
      <c r="AV33" s="289">
        <v>90.2</v>
      </c>
      <c r="AW33" s="289"/>
      <c r="AX33" s="289">
        <v>89.3</v>
      </c>
      <c r="AY33" s="289"/>
      <c r="AZ33" s="289">
        <v>102.5</v>
      </c>
      <c r="BA33" s="289"/>
      <c r="BB33" s="289">
        <v>98.1</v>
      </c>
      <c r="BC33" s="289"/>
      <c r="BD33" s="289">
        <v>102.6</v>
      </c>
      <c r="BE33" s="289"/>
      <c r="BF33" s="289">
        <v>105.4</v>
      </c>
      <c r="BG33" s="289"/>
      <c r="BH33" s="289">
        <v>92.3</v>
      </c>
      <c r="BI33" s="289"/>
      <c r="BJ33" s="289">
        <v>101.3</v>
      </c>
      <c r="BK33" s="289"/>
      <c r="BL33" s="289">
        <v>108.2</v>
      </c>
      <c r="BM33" s="289"/>
    </row>
    <row r="34" spans="2:65" ht="25.5" customHeight="1">
      <c r="B34" s="4"/>
      <c r="C34" s="3"/>
      <c r="D34" s="20"/>
      <c r="E34" s="20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89"/>
      <c r="AS34" s="289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289"/>
      <c r="BE34" s="289"/>
      <c r="BF34" s="289"/>
      <c r="BG34" s="289"/>
      <c r="BH34" s="289"/>
      <c r="BI34" s="289"/>
      <c r="BJ34" s="289"/>
      <c r="BK34" s="289"/>
      <c r="BL34" s="289"/>
      <c r="BM34" s="289"/>
    </row>
    <row r="35" spans="2:65" ht="25.5" customHeight="1">
      <c r="B35" s="4"/>
      <c r="C35" s="3" t="s">
        <v>393</v>
      </c>
      <c r="D35" s="20" t="s">
        <v>572</v>
      </c>
      <c r="E35" s="20"/>
      <c r="F35" s="289">
        <v>97.5</v>
      </c>
      <c r="G35" s="289"/>
      <c r="H35" s="289">
        <v>98.3</v>
      </c>
      <c r="I35" s="289"/>
      <c r="J35" s="289">
        <v>101.3</v>
      </c>
      <c r="K35" s="289"/>
      <c r="L35" s="289">
        <v>96.3</v>
      </c>
      <c r="M35" s="289"/>
      <c r="N35" s="289">
        <v>109.1</v>
      </c>
      <c r="O35" s="289"/>
      <c r="P35" s="289">
        <v>93.1</v>
      </c>
      <c r="Q35" s="289"/>
      <c r="R35" s="289">
        <v>100.3</v>
      </c>
      <c r="S35" s="289"/>
      <c r="T35" s="289">
        <v>100.4</v>
      </c>
      <c r="U35" s="289"/>
      <c r="V35" s="289">
        <v>95.3</v>
      </c>
      <c r="W35" s="289"/>
      <c r="X35" s="289">
        <v>94.8</v>
      </c>
      <c r="Y35" s="289"/>
      <c r="Z35" s="289">
        <v>96.9</v>
      </c>
      <c r="AA35" s="289"/>
      <c r="AB35" s="289">
        <v>85.1</v>
      </c>
      <c r="AC35" s="289"/>
      <c r="AD35" s="289">
        <v>93.5</v>
      </c>
      <c r="AE35" s="289"/>
      <c r="AF35" s="289">
        <v>100.5</v>
      </c>
      <c r="AG35" s="289"/>
      <c r="AH35" s="289">
        <v>100.6</v>
      </c>
      <c r="AI35" s="289"/>
      <c r="AJ35" s="289">
        <v>101.2</v>
      </c>
      <c r="AK35" s="289"/>
      <c r="AL35" s="289">
        <v>96.4</v>
      </c>
      <c r="AM35" s="289"/>
      <c r="AN35" s="289">
        <v>97.6</v>
      </c>
      <c r="AO35" s="289"/>
      <c r="AP35" s="289">
        <v>93.4</v>
      </c>
      <c r="AQ35" s="289"/>
      <c r="AR35" s="289">
        <v>101.4</v>
      </c>
      <c r="AS35" s="289"/>
      <c r="AT35" s="289">
        <v>100</v>
      </c>
      <c r="AU35" s="289"/>
      <c r="AV35" s="289">
        <v>89.7</v>
      </c>
      <c r="AW35" s="289"/>
      <c r="AX35" s="289">
        <v>86.5</v>
      </c>
      <c r="AY35" s="289"/>
      <c r="AZ35" s="289">
        <v>102.4</v>
      </c>
      <c r="BA35" s="289"/>
      <c r="BB35" s="289">
        <v>98.5</v>
      </c>
      <c r="BC35" s="289"/>
      <c r="BD35" s="289">
        <v>102.6</v>
      </c>
      <c r="BE35" s="289"/>
      <c r="BF35" s="289">
        <v>105.4</v>
      </c>
      <c r="BG35" s="289"/>
      <c r="BH35" s="289">
        <v>93.5</v>
      </c>
      <c r="BI35" s="289"/>
      <c r="BJ35" s="289">
        <v>100.9</v>
      </c>
      <c r="BK35" s="289"/>
      <c r="BL35" s="289">
        <v>108.2</v>
      </c>
      <c r="BM35" s="289"/>
    </row>
    <row r="36" spans="2:65" ht="25.5" customHeight="1">
      <c r="B36" s="4"/>
      <c r="C36" s="3"/>
      <c r="D36" s="20"/>
      <c r="E36" s="20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289"/>
      <c r="AO36" s="289"/>
      <c r="AP36" s="289"/>
      <c r="AQ36" s="289"/>
      <c r="AR36" s="289"/>
      <c r="AS36" s="289"/>
      <c r="AT36" s="289"/>
      <c r="AU36" s="289"/>
      <c r="AV36" s="289"/>
      <c r="AW36" s="289"/>
      <c r="AX36" s="289"/>
      <c r="AY36" s="289"/>
      <c r="AZ36" s="289"/>
      <c r="BA36" s="289"/>
      <c r="BB36" s="289"/>
      <c r="BC36" s="289"/>
      <c r="BD36" s="289"/>
      <c r="BE36" s="289"/>
      <c r="BF36" s="289"/>
      <c r="BG36" s="289"/>
      <c r="BH36" s="289"/>
      <c r="BI36" s="289"/>
      <c r="BJ36" s="289"/>
      <c r="BK36" s="289"/>
      <c r="BL36" s="289"/>
      <c r="BM36" s="289"/>
    </row>
    <row r="37" spans="2:65" ht="25.5" customHeight="1">
      <c r="B37" s="4"/>
      <c r="C37" s="3" t="s">
        <v>394</v>
      </c>
      <c r="D37" s="20" t="s">
        <v>572</v>
      </c>
      <c r="E37" s="20"/>
      <c r="F37" s="289">
        <v>98.3</v>
      </c>
      <c r="G37" s="289"/>
      <c r="H37" s="289">
        <v>100</v>
      </c>
      <c r="I37" s="289"/>
      <c r="J37" s="289">
        <v>100</v>
      </c>
      <c r="K37" s="289"/>
      <c r="L37" s="289">
        <v>96.2</v>
      </c>
      <c r="M37" s="289"/>
      <c r="N37" s="289">
        <v>109.5</v>
      </c>
      <c r="O37" s="289"/>
      <c r="P37" s="289">
        <v>92.6</v>
      </c>
      <c r="Q37" s="289"/>
      <c r="R37" s="289">
        <v>118.3</v>
      </c>
      <c r="S37" s="289"/>
      <c r="T37" s="289">
        <v>102.9</v>
      </c>
      <c r="U37" s="289"/>
      <c r="V37" s="289">
        <v>95.9</v>
      </c>
      <c r="W37" s="289"/>
      <c r="X37" s="289">
        <v>94.5</v>
      </c>
      <c r="Y37" s="289"/>
      <c r="Z37" s="289">
        <v>96.9</v>
      </c>
      <c r="AA37" s="289"/>
      <c r="AB37" s="289">
        <v>85</v>
      </c>
      <c r="AC37" s="289"/>
      <c r="AD37" s="289">
        <v>93.4</v>
      </c>
      <c r="AE37" s="289"/>
      <c r="AF37" s="289">
        <v>100.4</v>
      </c>
      <c r="AG37" s="289"/>
      <c r="AH37" s="289">
        <v>100.8</v>
      </c>
      <c r="AI37" s="289"/>
      <c r="AJ37" s="289">
        <v>101.2</v>
      </c>
      <c r="AK37" s="289"/>
      <c r="AL37" s="289">
        <v>97.7</v>
      </c>
      <c r="AM37" s="289"/>
      <c r="AN37" s="289">
        <v>97.9</v>
      </c>
      <c r="AO37" s="289"/>
      <c r="AP37" s="289">
        <v>93.4</v>
      </c>
      <c r="AQ37" s="289"/>
      <c r="AR37" s="289">
        <v>101.4</v>
      </c>
      <c r="AS37" s="289"/>
      <c r="AT37" s="289">
        <v>100</v>
      </c>
      <c r="AU37" s="289"/>
      <c r="AV37" s="289">
        <v>89.1</v>
      </c>
      <c r="AW37" s="289"/>
      <c r="AX37" s="289">
        <v>92.2</v>
      </c>
      <c r="AY37" s="289"/>
      <c r="AZ37" s="289">
        <v>102.6</v>
      </c>
      <c r="BA37" s="289"/>
      <c r="BB37" s="289">
        <v>98.6</v>
      </c>
      <c r="BC37" s="289"/>
      <c r="BD37" s="289">
        <v>102.6</v>
      </c>
      <c r="BE37" s="289"/>
      <c r="BF37" s="289">
        <v>105.4</v>
      </c>
      <c r="BG37" s="289"/>
      <c r="BH37" s="289">
        <v>92.4</v>
      </c>
      <c r="BI37" s="289"/>
      <c r="BJ37" s="289">
        <v>101.2</v>
      </c>
      <c r="BK37" s="289"/>
      <c r="BL37" s="289">
        <v>108.2</v>
      </c>
      <c r="BM37" s="289"/>
    </row>
    <row r="38" spans="2:65" ht="25.5" customHeight="1">
      <c r="B38" s="4"/>
      <c r="C38" s="3"/>
      <c r="D38" s="20"/>
      <c r="E38" s="20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89"/>
      <c r="AR38" s="289"/>
      <c r="AS38" s="289"/>
      <c r="AT38" s="289"/>
      <c r="AU38" s="289"/>
      <c r="AV38" s="289"/>
      <c r="AW38" s="289"/>
      <c r="AX38" s="289"/>
      <c r="AY38" s="289"/>
      <c r="AZ38" s="289"/>
      <c r="BA38" s="289"/>
      <c r="BB38" s="289"/>
      <c r="BC38" s="289"/>
      <c r="BD38" s="289"/>
      <c r="BE38" s="289"/>
      <c r="BF38" s="289"/>
      <c r="BG38" s="289"/>
      <c r="BH38" s="289"/>
      <c r="BI38" s="289"/>
      <c r="BJ38" s="289"/>
      <c r="BK38" s="289"/>
      <c r="BL38" s="289"/>
      <c r="BM38" s="289"/>
    </row>
    <row r="39" spans="2:65" ht="25.5" customHeight="1">
      <c r="B39" s="4"/>
      <c r="C39" s="3"/>
      <c r="D39" s="20"/>
      <c r="E39" s="20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89"/>
      <c r="AW39" s="289"/>
      <c r="AX39" s="289"/>
      <c r="AY39" s="289"/>
      <c r="AZ39" s="289"/>
      <c r="BA39" s="289"/>
      <c r="BB39" s="289"/>
      <c r="BC39" s="289"/>
      <c r="BD39" s="289"/>
      <c r="BE39" s="289"/>
      <c r="BF39" s="289"/>
      <c r="BG39" s="289"/>
      <c r="BH39" s="289"/>
      <c r="BI39" s="289"/>
      <c r="BJ39" s="289"/>
      <c r="BK39" s="289"/>
      <c r="BL39" s="289"/>
      <c r="BM39" s="289"/>
    </row>
    <row r="40" spans="2:65" ht="25.5" customHeight="1">
      <c r="B40" s="4" t="s">
        <v>382</v>
      </c>
      <c r="C40" s="3" t="s">
        <v>395</v>
      </c>
      <c r="D40" s="20" t="s">
        <v>572</v>
      </c>
      <c r="E40" s="20"/>
      <c r="F40" s="289">
        <v>98.7</v>
      </c>
      <c r="G40" s="289"/>
      <c r="H40" s="289">
        <v>101.4</v>
      </c>
      <c r="I40" s="289"/>
      <c r="J40" s="289">
        <v>99</v>
      </c>
      <c r="K40" s="289"/>
      <c r="L40" s="289">
        <v>95.4</v>
      </c>
      <c r="M40" s="289"/>
      <c r="N40" s="289">
        <v>111.6</v>
      </c>
      <c r="O40" s="289"/>
      <c r="P40" s="289">
        <v>95.2</v>
      </c>
      <c r="Q40" s="289"/>
      <c r="R40" s="289">
        <v>127.8</v>
      </c>
      <c r="S40" s="289"/>
      <c r="T40" s="289">
        <v>111.3</v>
      </c>
      <c r="U40" s="289"/>
      <c r="V40" s="289">
        <v>97.2</v>
      </c>
      <c r="W40" s="289"/>
      <c r="X40" s="289">
        <v>94.2</v>
      </c>
      <c r="Y40" s="289"/>
      <c r="Z40" s="289">
        <v>97.8</v>
      </c>
      <c r="AA40" s="289"/>
      <c r="AB40" s="289">
        <v>84.9</v>
      </c>
      <c r="AC40" s="289"/>
      <c r="AD40" s="289">
        <v>93.5</v>
      </c>
      <c r="AE40" s="289"/>
      <c r="AF40" s="289">
        <v>100.4</v>
      </c>
      <c r="AG40" s="289"/>
      <c r="AH40" s="289">
        <v>101</v>
      </c>
      <c r="AI40" s="289"/>
      <c r="AJ40" s="289">
        <v>101.5</v>
      </c>
      <c r="AK40" s="289"/>
      <c r="AL40" s="289">
        <v>97.5</v>
      </c>
      <c r="AM40" s="289"/>
      <c r="AN40" s="289">
        <v>98.1</v>
      </c>
      <c r="AO40" s="289"/>
      <c r="AP40" s="289">
        <v>93.8</v>
      </c>
      <c r="AQ40" s="289"/>
      <c r="AR40" s="289">
        <v>101.5</v>
      </c>
      <c r="AS40" s="289"/>
      <c r="AT40" s="289">
        <v>100</v>
      </c>
      <c r="AU40" s="289"/>
      <c r="AV40" s="289">
        <v>88.6</v>
      </c>
      <c r="AW40" s="289"/>
      <c r="AX40" s="289">
        <v>93.5</v>
      </c>
      <c r="AY40" s="289"/>
      <c r="AZ40" s="289">
        <v>102.6</v>
      </c>
      <c r="BA40" s="289"/>
      <c r="BB40" s="289">
        <v>98.6</v>
      </c>
      <c r="BC40" s="289"/>
      <c r="BD40" s="289">
        <v>102.6</v>
      </c>
      <c r="BE40" s="289"/>
      <c r="BF40" s="289">
        <v>105.4</v>
      </c>
      <c r="BG40" s="289"/>
      <c r="BH40" s="289">
        <v>91.7</v>
      </c>
      <c r="BI40" s="289"/>
      <c r="BJ40" s="289">
        <v>100.9</v>
      </c>
      <c r="BK40" s="289"/>
      <c r="BL40" s="289">
        <v>108.2</v>
      </c>
      <c r="BM40" s="289"/>
    </row>
    <row r="41" spans="2:65" ht="25.5" customHeight="1">
      <c r="B41" s="4"/>
      <c r="C41" s="3"/>
      <c r="D41" s="20"/>
      <c r="E41" s="20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  <c r="AT41" s="289"/>
      <c r="AU41" s="289"/>
      <c r="AV41" s="289"/>
      <c r="AW41" s="289"/>
      <c r="AX41" s="289"/>
      <c r="AY41" s="289"/>
      <c r="AZ41" s="289"/>
      <c r="BA41" s="289"/>
      <c r="BB41" s="289"/>
      <c r="BC41" s="289"/>
      <c r="BD41" s="289"/>
      <c r="BE41" s="289"/>
      <c r="BF41" s="289"/>
      <c r="BG41" s="289"/>
      <c r="BH41" s="289"/>
      <c r="BI41" s="289"/>
      <c r="BJ41" s="289"/>
      <c r="BK41" s="289"/>
      <c r="BL41" s="289"/>
      <c r="BM41" s="289"/>
    </row>
    <row r="42" spans="2:65" ht="25.5" customHeight="1">
      <c r="B42" s="4" t="s">
        <v>382</v>
      </c>
      <c r="C42" s="3" t="s">
        <v>382</v>
      </c>
      <c r="D42" s="20" t="s">
        <v>572</v>
      </c>
      <c r="E42" s="20"/>
      <c r="F42" s="289">
        <v>98.7</v>
      </c>
      <c r="G42" s="289"/>
      <c r="H42" s="289">
        <v>100.9</v>
      </c>
      <c r="I42" s="289"/>
      <c r="J42" s="289">
        <v>96.2</v>
      </c>
      <c r="K42" s="289"/>
      <c r="L42" s="289">
        <v>94.8</v>
      </c>
      <c r="M42" s="289"/>
      <c r="N42" s="289">
        <v>111.2</v>
      </c>
      <c r="O42" s="289"/>
      <c r="P42" s="289">
        <v>93.4</v>
      </c>
      <c r="Q42" s="289"/>
      <c r="R42" s="289">
        <v>125.5</v>
      </c>
      <c r="S42" s="289"/>
      <c r="T42" s="289">
        <v>112.6</v>
      </c>
      <c r="U42" s="289"/>
      <c r="V42" s="289">
        <v>97.3</v>
      </c>
      <c r="W42" s="289"/>
      <c r="X42" s="289">
        <v>94.6</v>
      </c>
      <c r="Y42" s="289"/>
      <c r="Z42" s="289">
        <v>97.7</v>
      </c>
      <c r="AA42" s="289"/>
      <c r="AB42" s="289">
        <v>84.7</v>
      </c>
      <c r="AC42" s="289"/>
      <c r="AD42" s="289">
        <v>93.7</v>
      </c>
      <c r="AE42" s="289"/>
      <c r="AF42" s="289">
        <v>100.4</v>
      </c>
      <c r="AG42" s="289"/>
      <c r="AH42" s="289">
        <v>102.3</v>
      </c>
      <c r="AI42" s="289"/>
      <c r="AJ42" s="289">
        <v>102.9</v>
      </c>
      <c r="AK42" s="289"/>
      <c r="AL42" s="289">
        <v>97.4</v>
      </c>
      <c r="AM42" s="289"/>
      <c r="AN42" s="289">
        <v>98.5</v>
      </c>
      <c r="AO42" s="289"/>
      <c r="AP42" s="289">
        <v>93.8</v>
      </c>
      <c r="AQ42" s="289"/>
      <c r="AR42" s="289">
        <v>101.8</v>
      </c>
      <c r="AS42" s="289"/>
      <c r="AT42" s="289">
        <v>100</v>
      </c>
      <c r="AU42" s="289"/>
      <c r="AV42" s="289">
        <v>88.8</v>
      </c>
      <c r="AW42" s="289"/>
      <c r="AX42" s="289">
        <v>94.1</v>
      </c>
      <c r="AY42" s="289"/>
      <c r="AZ42" s="289">
        <v>102.6</v>
      </c>
      <c r="BA42" s="289"/>
      <c r="BB42" s="289">
        <v>97.8</v>
      </c>
      <c r="BC42" s="289"/>
      <c r="BD42" s="289">
        <v>102.6</v>
      </c>
      <c r="BE42" s="289"/>
      <c r="BF42" s="289">
        <v>105.4</v>
      </c>
      <c r="BG42" s="289"/>
      <c r="BH42" s="289">
        <v>91.2</v>
      </c>
      <c r="BI42" s="289"/>
      <c r="BJ42" s="289">
        <v>100.9</v>
      </c>
      <c r="BK42" s="289"/>
      <c r="BL42" s="289">
        <v>108.2</v>
      </c>
      <c r="BM42" s="289"/>
    </row>
    <row r="43" spans="2:65" ht="25.5" customHeight="1">
      <c r="B43" s="4"/>
      <c r="C43" s="3"/>
      <c r="D43" s="20"/>
      <c r="E43" s="20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89"/>
      <c r="AS43" s="289"/>
      <c r="AT43" s="289"/>
      <c r="AU43" s="289"/>
      <c r="AV43" s="289"/>
      <c r="AW43" s="289"/>
      <c r="AX43" s="289"/>
      <c r="AY43" s="289"/>
      <c r="AZ43" s="289"/>
      <c r="BA43" s="289"/>
      <c r="BB43" s="289"/>
      <c r="BC43" s="289"/>
      <c r="BD43" s="289"/>
      <c r="BE43" s="289"/>
      <c r="BF43" s="289"/>
      <c r="BG43" s="289"/>
      <c r="BH43" s="289"/>
      <c r="BI43" s="289"/>
      <c r="BJ43" s="289"/>
      <c r="BK43" s="289"/>
      <c r="BL43" s="289"/>
      <c r="BM43" s="289"/>
    </row>
    <row r="44" spans="2:65" ht="25.5" customHeight="1">
      <c r="B44" s="4" t="s">
        <v>382</v>
      </c>
      <c r="C44" s="3" t="s">
        <v>387</v>
      </c>
      <c r="D44" s="20" t="s">
        <v>572</v>
      </c>
      <c r="E44" s="20"/>
      <c r="F44" s="289">
        <v>98</v>
      </c>
      <c r="G44" s="289"/>
      <c r="H44" s="289">
        <v>98.4</v>
      </c>
      <c r="I44" s="289"/>
      <c r="J44" s="289">
        <v>96.3</v>
      </c>
      <c r="K44" s="289"/>
      <c r="L44" s="289">
        <v>96.2</v>
      </c>
      <c r="M44" s="289"/>
      <c r="N44" s="289">
        <v>109.3</v>
      </c>
      <c r="O44" s="289"/>
      <c r="P44" s="289">
        <v>94.3</v>
      </c>
      <c r="Q44" s="289"/>
      <c r="R44" s="289">
        <v>103.1</v>
      </c>
      <c r="S44" s="289"/>
      <c r="T44" s="289">
        <v>109</v>
      </c>
      <c r="U44" s="289"/>
      <c r="V44" s="289">
        <v>97.2</v>
      </c>
      <c r="W44" s="289"/>
      <c r="X44" s="289">
        <v>93.9</v>
      </c>
      <c r="Y44" s="289"/>
      <c r="Z44" s="289">
        <v>97.3</v>
      </c>
      <c r="AA44" s="289"/>
      <c r="AB44" s="289">
        <v>84.1</v>
      </c>
      <c r="AC44" s="289"/>
      <c r="AD44" s="289">
        <v>92.3</v>
      </c>
      <c r="AE44" s="289"/>
      <c r="AF44" s="289">
        <v>100.4</v>
      </c>
      <c r="AG44" s="289"/>
      <c r="AH44" s="289">
        <v>102.1</v>
      </c>
      <c r="AI44" s="289"/>
      <c r="AJ44" s="289">
        <v>102.8</v>
      </c>
      <c r="AK44" s="289"/>
      <c r="AL44" s="289">
        <v>97.4</v>
      </c>
      <c r="AM44" s="289"/>
      <c r="AN44" s="289">
        <v>98.7</v>
      </c>
      <c r="AO44" s="289"/>
      <c r="AP44" s="289">
        <v>93.8</v>
      </c>
      <c r="AQ44" s="289"/>
      <c r="AR44" s="289">
        <v>102.2</v>
      </c>
      <c r="AS44" s="289"/>
      <c r="AT44" s="289">
        <v>100</v>
      </c>
      <c r="AU44" s="289"/>
      <c r="AV44" s="289">
        <v>89</v>
      </c>
      <c r="AW44" s="289"/>
      <c r="AX44" s="289">
        <v>93.9</v>
      </c>
      <c r="AY44" s="289"/>
      <c r="AZ44" s="289">
        <v>102.5</v>
      </c>
      <c r="BA44" s="289"/>
      <c r="BB44" s="289">
        <v>98</v>
      </c>
      <c r="BC44" s="289"/>
      <c r="BD44" s="289">
        <v>102.6</v>
      </c>
      <c r="BE44" s="289"/>
      <c r="BF44" s="289">
        <v>105.4</v>
      </c>
      <c r="BG44" s="289"/>
      <c r="BH44" s="289">
        <v>91.1</v>
      </c>
      <c r="BI44" s="289"/>
      <c r="BJ44" s="289">
        <v>101</v>
      </c>
      <c r="BK44" s="289"/>
      <c r="BL44" s="289">
        <v>108.2</v>
      </c>
      <c r="BM44" s="289"/>
    </row>
    <row r="45" spans="2:65" ht="25.5" customHeight="1" thickBot="1">
      <c r="B45" s="4"/>
      <c r="C45" s="3"/>
      <c r="D45" s="20"/>
      <c r="E45" s="20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9"/>
      <c r="AY45" s="289"/>
      <c r="AZ45" s="289"/>
      <c r="BA45" s="289"/>
      <c r="BB45" s="289"/>
      <c r="BC45" s="289"/>
      <c r="BD45" s="289"/>
      <c r="BE45" s="289"/>
      <c r="BF45" s="289"/>
      <c r="BG45" s="289"/>
      <c r="BH45" s="289"/>
      <c r="BI45" s="289"/>
      <c r="BJ45" s="289"/>
      <c r="BK45" s="289"/>
      <c r="BL45" s="289"/>
      <c r="BM45" s="289"/>
    </row>
    <row r="46" spans="1:65" ht="25.5" customHeight="1">
      <c r="A46" s="10"/>
      <c r="B46" s="334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336" t="s">
        <v>819</v>
      </c>
      <c r="BB46" s="336"/>
      <c r="BC46" s="336"/>
      <c r="BD46" s="336"/>
      <c r="BE46" s="336"/>
      <c r="BF46" s="336"/>
      <c r="BG46" s="336"/>
      <c r="BH46" s="336"/>
      <c r="BI46" s="336"/>
      <c r="BJ46" s="336"/>
      <c r="BK46" s="336"/>
      <c r="BL46" s="336"/>
      <c r="BM46" s="336"/>
    </row>
  </sheetData>
  <mergeCells count="1007">
    <mergeCell ref="F15:G16"/>
    <mergeCell ref="H15:I16"/>
    <mergeCell ref="J15:K16"/>
    <mergeCell ref="BB18:BC18"/>
    <mergeCell ref="AX18:AY18"/>
    <mergeCell ref="AZ18:BA18"/>
    <mergeCell ref="AP18:AQ18"/>
    <mergeCell ref="AR18:AS18"/>
    <mergeCell ref="AT18:AU18"/>
    <mergeCell ref="AV18:AW18"/>
    <mergeCell ref="BA46:BM46"/>
    <mergeCell ref="BJ18:BK18"/>
    <mergeCell ref="BL18:BM18"/>
    <mergeCell ref="BD18:BE18"/>
    <mergeCell ref="BF18:BG18"/>
    <mergeCell ref="BH18:BI18"/>
    <mergeCell ref="BL45:BM45"/>
    <mergeCell ref="BD45:BE45"/>
    <mergeCell ref="BF45:BG45"/>
    <mergeCell ref="BL44:BM44"/>
    <mergeCell ref="AD18:AE18"/>
    <mergeCell ref="AF18:AG18"/>
    <mergeCell ref="AH18:AI18"/>
    <mergeCell ref="AJ18:AK18"/>
    <mergeCell ref="V18:W18"/>
    <mergeCell ref="X18:Y18"/>
    <mergeCell ref="Z18:AA18"/>
    <mergeCell ref="AB18:AC18"/>
    <mergeCell ref="BH17:BI17"/>
    <mergeCell ref="BJ17:BK17"/>
    <mergeCell ref="BL17:BM17"/>
    <mergeCell ref="F18:G18"/>
    <mergeCell ref="H18:I18"/>
    <mergeCell ref="J18:K18"/>
    <mergeCell ref="L18:M18"/>
    <mergeCell ref="N18:O18"/>
    <mergeCell ref="P18:Q18"/>
    <mergeCell ref="R18:S18"/>
    <mergeCell ref="AX17:AY17"/>
    <mergeCell ref="AZ17:BA17"/>
    <mergeCell ref="AP17:AQ17"/>
    <mergeCell ref="AR17:AS17"/>
    <mergeCell ref="AT17:AU17"/>
    <mergeCell ref="BH15:BI16"/>
    <mergeCell ref="N17:O17"/>
    <mergeCell ref="P17:Q17"/>
    <mergeCell ref="R17:S17"/>
    <mergeCell ref="T17:U17"/>
    <mergeCell ref="AB17:AC17"/>
    <mergeCell ref="AD17:AE17"/>
    <mergeCell ref="AF17:AG17"/>
    <mergeCell ref="AH17:AI17"/>
    <mergeCell ref="V17:W17"/>
    <mergeCell ref="B46:T46"/>
    <mergeCell ref="BH45:BI45"/>
    <mergeCell ref="BJ45:BK45"/>
    <mergeCell ref="AV45:AW45"/>
    <mergeCell ref="AX45:AY45"/>
    <mergeCell ref="AZ45:BA45"/>
    <mergeCell ref="BB45:BC45"/>
    <mergeCell ref="AN45:AO45"/>
    <mergeCell ref="AP45:AQ45"/>
    <mergeCell ref="AR45:AS45"/>
    <mergeCell ref="A1:AG1"/>
    <mergeCell ref="AH1:BM1"/>
    <mergeCell ref="BJ15:BK16"/>
    <mergeCell ref="BL15:BM16"/>
    <mergeCell ref="AV15:AW16"/>
    <mergeCell ref="AX15:AY16"/>
    <mergeCell ref="AZ15:BA16"/>
    <mergeCell ref="BB15:BC16"/>
    <mergeCell ref="BD15:BE16"/>
    <mergeCell ref="BF15:BG16"/>
    <mergeCell ref="AT45:AU45"/>
    <mergeCell ref="AF45:AG45"/>
    <mergeCell ref="AH45:AI45"/>
    <mergeCell ref="AJ45:AK45"/>
    <mergeCell ref="AL45:AM45"/>
    <mergeCell ref="X45:Y45"/>
    <mergeCell ref="Z45:AA45"/>
    <mergeCell ref="AB45:AC45"/>
    <mergeCell ref="AD45:A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BD44:BE44"/>
    <mergeCell ref="BF44:BG44"/>
    <mergeCell ref="BH44:BI44"/>
    <mergeCell ref="AN44:AO44"/>
    <mergeCell ref="AP44:AQ44"/>
    <mergeCell ref="AR44:AS44"/>
    <mergeCell ref="AT44:AU44"/>
    <mergeCell ref="AF44:AG44"/>
    <mergeCell ref="AH44:AI44"/>
    <mergeCell ref="BJ44:BK44"/>
    <mergeCell ref="AV44:AW44"/>
    <mergeCell ref="AX44:AY44"/>
    <mergeCell ref="AZ44:BA44"/>
    <mergeCell ref="BB44:BC44"/>
    <mergeCell ref="AJ44:AK44"/>
    <mergeCell ref="AL44:AM44"/>
    <mergeCell ref="X44:Y44"/>
    <mergeCell ref="Z44:AA44"/>
    <mergeCell ref="AB44:AC44"/>
    <mergeCell ref="AD44:AE44"/>
    <mergeCell ref="BL43:BM43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BD43:BE43"/>
    <mergeCell ref="BF43:BG43"/>
    <mergeCell ref="BH43:BI43"/>
    <mergeCell ref="BJ43:BK43"/>
    <mergeCell ref="AV43:AW43"/>
    <mergeCell ref="AX43:AY43"/>
    <mergeCell ref="AZ43:BA43"/>
    <mergeCell ref="BB43:BC43"/>
    <mergeCell ref="AN43:AO43"/>
    <mergeCell ref="AP43:AQ43"/>
    <mergeCell ref="AR43:AS43"/>
    <mergeCell ref="AT43:AU43"/>
    <mergeCell ref="AF43:AG43"/>
    <mergeCell ref="AH43:AI43"/>
    <mergeCell ref="AJ43:AK43"/>
    <mergeCell ref="AL43:AM43"/>
    <mergeCell ref="X43:Y43"/>
    <mergeCell ref="Z43:AA43"/>
    <mergeCell ref="AB43:AC43"/>
    <mergeCell ref="AD43:AE43"/>
    <mergeCell ref="BL42:BM42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BD42:BE42"/>
    <mergeCell ref="BF42:BG42"/>
    <mergeCell ref="BH42:BI42"/>
    <mergeCell ref="BJ42:BK42"/>
    <mergeCell ref="AV42:AW42"/>
    <mergeCell ref="AX42:AY42"/>
    <mergeCell ref="AZ42:BA42"/>
    <mergeCell ref="BB42:BC42"/>
    <mergeCell ref="AN42:AO42"/>
    <mergeCell ref="AP42:AQ42"/>
    <mergeCell ref="AR42:AS42"/>
    <mergeCell ref="AT42:AU42"/>
    <mergeCell ref="AF42:AG42"/>
    <mergeCell ref="AH42:AI42"/>
    <mergeCell ref="AJ42:AK42"/>
    <mergeCell ref="AL42:AM42"/>
    <mergeCell ref="X42:Y42"/>
    <mergeCell ref="Z42:AA42"/>
    <mergeCell ref="AB42:AC42"/>
    <mergeCell ref="AD42:AE42"/>
    <mergeCell ref="BL41:BM41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BD41:BE41"/>
    <mergeCell ref="BF41:BG41"/>
    <mergeCell ref="BH41:BI41"/>
    <mergeCell ref="BJ41:BK41"/>
    <mergeCell ref="AV41:AW41"/>
    <mergeCell ref="AX41:AY41"/>
    <mergeCell ref="AZ41:BA41"/>
    <mergeCell ref="BB41:BC41"/>
    <mergeCell ref="AN41:AO41"/>
    <mergeCell ref="AP41:AQ41"/>
    <mergeCell ref="AR41:AS41"/>
    <mergeCell ref="AT41:AU41"/>
    <mergeCell ref="AF41:AG41"/>
    <mergeCell ref="AH41:AI41"/>
    <mergeCell ref="AJ41:AK41"/>
    <mergeCell ref="AL41:AM41"/>
    <mergeCell ref="X41:Y41"/>
    <mergeCell ref="Z41:AA41"/>
    <mergeCell ref="AB41:AC41"/>
    <mergeCell ref="AD41:AE41"/>
    <mergeCell ref="BL40:BM40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BD40:BE40"/>
    <mergeCell ref="BF40:BG40"/>
    <mergeCell ref="BH40:BI40"/>
    <mergeCell ref="BJ40:BK40"/>
    <mergeCell ref="AV40:AW40"/>
    <mergeCell ref="AX40:AY40"/>
    <mergeCell ref="AZ40:BA40"/>
    <mergeCell ref="BB40:BC40"/>
    <mergeCell ref="AN40:AO40"/>
    <mergeCell ref="AP40:AQ40"/>
    <mergeCell ref="AR40:AS40"/>
    <mergeCell ref="AT40:AU40"/>
    <mergeCell ref="AF40:AG40"/>
    <mergeCell ref="AH40:AI40"/>
    <mergeCell ref="AJ40:AK40"/>
    <mergeCell ref="AL40:AM40"/>
    <mergeCell ref="X40:Y40"/>
    <mergeCell ref="Z40:AA40"/>
    <mergeCell ref="AB40:AC40"/>
    <mergeCell ref="AD40:AE40"/>
    <mergeCell ref="BL39:BM39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BD39:BE39"/>
    <mergeCell ref="BF39:BG39"/>
    <mergeCell ref="BH39:BI39"/>
    <mergeCell ref="BJ39:BK39"/>
    <mergeCell ref="AV39:AW39"/>
    <mergeCell ref="AX39:AY39"/>
    <mergeCell ref="AZ39:BA39"/>
    <mergeCell ref="BB39:BC39"/>
    <mergeCell ref="AN39:AO39"/>
    <mergeCell ref="AP39:AQ39"/>
    <mergeCell ref="AR39:AS39"/>
    <mergeCell ref="AT39:AU39"/>
    <mergeCell ref="AF39:AG39"/>
    <mergeCell ref="AH39:AI39"/>
    <mergeCell ref="AJ39:AK39"/>
    <mergeCell ref="AL39:AM39"/>
    <mergeCell ref="X39:Y39"/>
    <mergeCell ref="Z39:AA39"/>
    <mergeCell ref="AB39:AC39"/>
    <mergeCell ref="AD39:AE39"/>
    <mergeCell ref="BL38:BM38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BD38:BE38"/>
    <mergeCell ref="BF38:BG38"/>
    <mergeCell ref="BH38:BI38"/>
    <mergeCell ref="BJ38:BK38"/>
    <mergeCell ref="AV38:AW38"/>
    <mergeCell ref="AX38:AY38"/>
    <mergeCell ref="AZ38:BA38"/>
    <mergeCell ref="BB38:BC38"/>
    <mergeCell ref="AN38:AO38"/>
    <mergeCell ref="AP38:AQ38"/>
    <mergeCell ref="AR38:AS38"/>
    <mergeCell ref="AT38:AU38"/>
    <mergeCell ref="AF38:AG38"/>
    <mergeCell ref="AH38:AI38"/>
    <mergeCell ref="AJ38:AK38"/>
    <mergeCell ref="AL38:AM38"/>
    <mergeCell ref="X38:Y38"/>
    <mergeCell ref="Z38:AA38"/>
    <mergeCell ref="AB38:AC38"/>
    <mergeCell ref="AD38:AE38"/>
    <mergeCell ref="BL37:BM37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BD37:BE37"/>
    <mergeCell ref="BF37:BG37"/>
    <mergeCell ref="BH37:BI37"/>
    <mergeCell ref="BJ37:BK37"/>
    <mergeCell ref="AV37:AW37"/>
    <mergeCell ref="AX37:AY37"/>
    <mergeCell ref="AZ37:BA37"/>
    <mergeCell ref="BB37:BC37"/>
    <mergeCell ref="AN37:AO37"/>
    <mergeCell ref="AP37:AQ37"/>
    <mergeCell ref="AR37:AS37"/>
    <mergeCell ref="AT37:AU37"/>
    <mergeCell ref="AF37:AG37"/>
    <mergeCell ref="AH37:AI37"/>
    <mergeCell ref="AJ37:AK37"/>
    <mergeCell ref="AL37:AM37"/>
    <mergeCell ref="X37:Y37"/>
    <mergeCell ref="Z37:AA37"/>
    <mergeCell ref="AB37:AC37"/>
    <mergeCell ref="AD37:AE37"/>
    <mergeCell ref="BL36:BM36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BD36:BE36"/>
    <mergeCell ref="BF36:BG36"/>
    <mergeCell ref="BH36:BI36"/>
    <mergeCell ref="BJ36:BK36"/>
    <mergeCell ref="AV36:AW36"/>
    <mergeCell ref="AX36:AY36"/>
    <mergeCell ref="AZ36:BA36"/>
    <mergeCell ref="BB36:BC36"/>
    <mergeCell ref="AN36:AO36"/>
    <mergeCell ref="AP36:AQ36"/>
    <mergeCell ref="AR36:AS36"/>
    <mergeCell ref="AT36:AU36"/>
    <mergeCell ref="AF36:AG36"/>
    <mergeCell ref="AH36:AI36"/>
    <mergeCell ref="AJ36:AK36"/>
    <mergeCell ref="AL36:AM36"/>
    <mergeCell ref="X36:Y36"/>
    <mergeCell ref="Z36:AA36"/>
    <mergeCell ref="AB36:AC36"/>
    <mergeCell ref="AD36:AE36"/>
    <mergeCell ref="BL35:BM35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BD35:BE35"/>
    <mergeCell ref="BF35:BG35"/>
    <mergeCell ref="BH35:BI35"/>
    <mergeCell ref="BJ35:BK35"/>
    <mergeCell ref="AV35:AW35"/>
    <mergeCell ref="AX35:AY35"/>
    <mergeCell ref="AZ35:BA35"/>
    <mergeCell ref="BB35:BC35"/>
    <mergeCell ref="AN35:AO35"/>
    <mergeCell ref="AP35:AQ35"/>
    <mergeCell ref="AR35:AS35"/>
    <mergeCell ref="AT35:AU35"/>
    <mergeCell ref="AF35:AG35"/>
    <mergeCell ref="AH35:AI35"/>
    <mergeCell ref="AJ35:AK35"/>
    <mergeCell ref="AL35:AM35"/>
    <mergeCell ref="X35:Y35"/>
    <mergeCell ref="Z35:AA35"/>
    <mergeCell ref="AB35:AC35"/>
    <mergeCell ref="AD35:AE35"/>
    <mergeCell ref="BL34:BM34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BD34:BE34"/>
    <mergeCell ref="BF34:BG34"/>
    <mergeCell ref="BH34:BI34"/>
    <mergeCell ref="BJ34:BK34"/>
    <mergeCell ref="AV34:AW34"/>
    <mergeCell ref="AX34:AY34"/>
    <mergeCell ref="AZ34:BA34"/>
    <mergeCell ref="BB34:BC34"/>
    <mergeCell ref="AN34:AO34"/>
    <mergeCell ref="AP34:AQ34"/>
    <mergeCell ref="AR34:AS34"/>
    <mergeCell ref="AT34:AU34"/>
    <mergeCell ref="AF34:AG34"/>
    <mergeCell ref="AH34:AI34"/>
    <mergeCell ref="AJ34:AK34"/>
    <mergeCell ref="AL34:AM34"/>
    <mergeCell ref="X34:Y34"/>
    <mergeCell ref="Z34:AA34"/>
    <mergeCell ref="AB34:AC34"/>
    <mergeCell ref="AD34:AE34"/>
    <mergeCell ref="BL33:BM33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BD33:BE33"/>
    <mergeCell ref="BF33:BG33"/>
    <mergeCell ref="BH33:BI33"/>
    <mergeCell ref="BJ33:BK33"/>
    <mergeCell ref="AV33:AW33"/>
    <mergeCell ref="AX33:AY33"/>
    <mergeCell ref="AZ33:BA33"/>
    <mergeCell ref="BB33:BC33"/>
    <mergeCell ref="AN33:AO33"/>
    <mergeCell ref="AP33:AQ33"/>
    <mergeCell ref="AR33:AS33"/>
    <mergeCell ref="AT33:AU33"/>
    <mergeCell ref="AF33:AG33"/>
    <mergeCell ref="AH33:AI33"/>
    <mergeCell ref="AJ33:AK33"/>
    <mergeCell ref="AL33:AM33"/>
    <mergeCell ref="X33:Y33"/>
    <mergeCell ref="Z33:AA33"/>
    <mergeCell ref="AB33:AC33"/>
    <mergeCell ref="AD33:AE33"/>
    <mergeCell ref="BL32:BM32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BD32:BE32"/>
    <mergeCell ref="BF32:BG32"/>
    <mergeCell ref="BH32:BI32"/>
    <mergeCell ref="BJ32:BK32"/>
    <mergeCell ref="AV32:AW32"/>
    <mergeCell ref="AX32:AY32"/>
    <mergeCell ref="AZ32:BA32"/>
    <mergeCell ref="BB32:BC32"/>
    <mergeCell ref="AN32:AO32"/>
    <mergeCell ref="AP32:AQ32"/>
    <mergeCell ref="AR32:AS32"/>
    <mergeCell ref="AT32:AU32"/>
    <mergeCell ref="AF32:AG32"/>
    <mergeCell ref="AH32:AI32"/>
    <mergeCell ref="AJ32:AK32"/>
    <mergeCell ref="AL32:AM32"/>
    <mergeCell ref="X32:Y32"/>
    <mergeCell ref="Z32:AA32"/>
    <mergeCell ref="AB32:AC32"/>
    <mergeCell ref="AD32:AE32"/>
    <mergeCell ref="BL31:BM31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BD31:BE31"/>
    <mergeCell ref="BF31:BG31"/>
    <mergeCell ref="BH31:BI31"/>
    <mergeCell ref="BJ31:BK31"/>
    <mergeCell ref="AV31:AW31"/>
    <mergeCell ref="AX31:AY31"/>
    <mergeCell ref="AZ31:BA31"/>
    <mergeCell ref="BB31:BC31"/>
    <mergeCell ref="AN31:AO31"/>
    <mergeCell ref="AP31:AQ31"/>
    <mergeCell ref="AR31:AS31"/>
    <mergeCell ref="AT31:AU31"/>
    <mergeCell ref="AF31:AG31"/>
    <mergeCell ref="AH31:AI31"/>
    <mergeCell ref="AJ31:AK31"/>
    <mergeCell ref="AL31:AM31"/>
    <mergeCell ref="X31:Y31"/>
    <mergeCell ref="Z31:AA31"/>
    <mergeCell ref="AB31:AC31"/>
    <mergeCell ref="AD31:AE31"/>
    <mergeCell ref="BL30:BM30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BD30:BE30"/>
    <mergeCell ref="BF30:BG30"/>
    <mergeCell ref="BH30:BI30"/>
    <mergeCell ref="BJ30:BK30"/>
    <mergeCell ref="AV30:AW30"/>
    <mergeCell ref="AX30:AY30"/>
    <mergeCell ref="AZ30:BA30"/>
    <mergeCell ref="BB30:BC30"/>
    <mergeCell ref="AN30:AO30"/>
    <mergeCell ref="AP30:AQ30"/>
    <mergeCell ref="AR30:AS30"/>
    <mergeCell ref="AT30:AU30"/>
    <mergeCell ref="AF30:AG30"/>
    <mergeCell ref="AH30:AI30"/>
    <mergeCell ref="AJ30:AK30"/>
    <mergeCell ref="AL30:AM30"/>
    <mergeCell ref="X30:Y30"/>
    <mergeCell ref="Z30:AA30"/>
    <mergeCell ref="AB30:AC30"/>
    <mergeCell ref="AD30:AE30"/>
    <mergeCell ref="BL29:BM29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BD29:BE29"/>
    <mergeCell ref="BF29:BG29"/>
    <mergeCell ref="BH29:BI29"/>
    <mergeCell ref="BJ29:BK29"/>
    <mergeCell ref="AV29:AW29"/>
    <mergeCell ref="AX29:AY29"/>
    <mergeCell ref="AZ29:BA29"/>
    <mergeCell ref="BB29:BC29"/>
    <mergeCell ref="AN29:AO29"/>
    <mergeCell ref="AP29:AQ29"/>
    <mergeCell ref="AR29:AS29"/>
    <mergeCell ref="AT29:AU29"/>
    <mergeCell ref="AF29:AG29"/>
    <mergeCell ref="AH29:AI29"/>
    <mergeCell ref="AJ29:AK29"/>
    <mergeCell ref="AL29:AM29"/>
    <mergeCell ref="X29:Y29"/>
    <mergeCell ref="Z29:AA29"/>
    <mergeCell ref="AB29:AC29"/>
    <mergeCell ref="AD29:AE29"/>
    <mergeCell ref="BL28:BM28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BD28:BE28"/>
    <mergeCell ref="BF28:BG28"/>
    <mergeCell ref="BH28:BI28"/>
    <mergeCell ref="BJ28:BK28"/>
    <mergeCell ref="AV28:AW28"/>
    <mergeCell ref="AX28:AY28"/>
    <mergeCell ref="AZ28:BA28"/>
    <mergeCell ref="BB28:BC28"/>
    <mergeCell ref="AN28:AO28"/>
    <mergeCell ref="AP28:AQ28"/>
    <mergeCell ref="AR28:AS28"/>
    <mergeCell ref="AT28:AU28"/>
    <mergeCell ref="AF28:AG28"/>
    <mergeCell ref="AH28:AI28"/>
    <mergeCell ref="AJ28:AK28"/>
    <mergeCell ref="AL28:AM28"/>
    <mergeCell ref="X28:Y28"/>
    <mergeCell ref="Z28:AA28"/>
    <mergeCell ref="AB28:AC28"/>
    <mergeCell ref="AD28:AE28"/>
    <mergeCell ref="BL27:BM27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BD27:BE27"/>
    <mergeCell ref="BF27:BG27"/>
    <mergeCell ref="BH27:BI27"/>
    <mergeCell ref="BJ27:BK27"/>
    <mergeCell ref="AV27:AW27"/>
    <mergeCell ref="AX27:AY27"/>
    <mergeCell ref="AZ27:BA27"/>
    <mergeCell ref="BB27:BC27"/>
    <mergeCell ref="AN27:AO27"/>
    <mergeCell ref="AP27:AQ27"/>
    <mergeCell ref="AR27:AS27"/>
    <mergeCell ref="AT27:AU27"/>
    <mergeCell ref="AF27:AG27"/>
    <mergeCell ref="AH27:AI27"/>
    <mergeCell ref="AJ27:AK27"/>
    <mergeCell ref="AL27:AM27"/>
    <mergeCell ref="X27:Y27"/>
    <mergeCell ref="Z27:AA27"/>
    <mergeCell ref="AB27:AC27"/>
    <mergeCell ref="AD27:AE27"/>
    <mergeCell ref="BL26:BM26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BD26:BE26"/>
    <mergeCell ref="BF26:BG26"/>
    <mergeCell ref="BH26:BI26"/>
    <mergeCell ref="BJ26:BK26"/>
    <mergeCell ref="AV26:AW26"/>
    <mergeCell ref="AX26:AY26"/>
    <mergeCell ref="AZ26:BA26"/>
    <mergeCell ref="BB26:BC26"/>
    <mergeCell ref="AN26:AO26"/>
    <mergeCell ref="AP26:AQ26"/>
    <mergeCell ref="AR26:AS26"/>
    <mergeCell ref="AT26:AU26"/>
    <mergeCell ref="AF26:AG26"/>
    <mergeCell ref="AH26:AI26"/>
    <mergeCell ref="AJ26:AK26"/>
    <mergeCell ref="AL26:AM26"/>
    <mergeCell ref="X26:Y26"/>
    <mergeCell ref="Z26:AA26"/>
    <mergeCell ref="AB26:AC26"/>
    <mergeCell ref="AD26:AE26"/>
    <mergeCell ref="BL25:BM25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BD25:BE25"/>
    <mergeCell ref="BF25:BG25"/>
    <mergeCell ref="BH25:BI25"/>
    <mergeCell ref="BJ25:BK25"/>
    <mergeCell ref="AV25:AW25"/>
    <mergeCell ref="AX25:AY25"/>
    <mergeCell ref="AZ25:BA25"/>
    <mergeCell ref="BB25:BC25"/>
    <mergeCell ref="AN25:AO25"/>
    <mergeCell ref="AP25:AQ25"/>
    <mergeCell ref="AR25:AS25"/>
    <mergeCell ref="AT25:AU25"/>
    <mergeCell ref="AF25:AG25"/>
    <mergeCell ref="AH25:AI25"/>
    <mergeCell ref="AJ25:AK25"/>
    <mergeCell ref="AL25:AM25"/>
    <mergeCell ref="X25:Y25"/>
    <mergeCell ref="Z25:AA25"/>
    <mergeCell ref="AB25:AC25"/>
    <mergeCell ref="AD25:AE25"/>
    <mergeCell ref="BL24:BM24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BD24:BE24"/>
    <mergeCell ref="BF24:BG24"/>
    <mergeCell ref="BH24:BI24"/>
    <mergeCell ref="BJ24:BK24"/>
    <mergeCell ref="AV24:AW24"/>
    <mergeCell ref="AX24:AY24"/>
    <mergeCell ref="AZ24:BA24"/>
    <mergeCell ref="BB24:BC24"/>
    <mergeCell ref="AN24:AO24"/>
    <mergeCell ref="AP24:AQ24"/>
    <mergeCell ref="AR24:AS24"/>
    <mergeCell ref="AT24:AU24"/>
    <mergeCell ref="AF24:AG24"/>
    <mergeCell ref="AH24:AI24"/>
    <mergeCell ref="AJ24:AK24"/>
    <mergeCell ref="AL24:AM24"/>
    <mergeCell ref="X24:Y24"/>
    <mergeCell ref="Z24:AA24"/>
    <mergeCell ref="AB24:AC24"/>
    <mergeCell ref="AD24:AE24"/>
    <mergeCell ref="BL23:BM23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BD23:BE23"/>
    <mergeCell ref="BF23:BG23"/>
    <mergeCell ref="BH23:BI23"/>
    <mergeCell ref="BJ23:BK23"/>
    <mergeCell ref="AV23:AW23"/>
    <mergeCell ref="AX23:AY23"/>
    <mergeCell ref="AZ23:BA23"/>
    <mergeCell ref="BB23:BC23"/>
    <mergeCell ref="AN23:AO23"/>
    <mergeCell ref="AP23:AQ23"/>
    <mergeCell ref="AR23:AS23"/>
    <mergeCell ref="AT23:AU23"/>
    <mergeCell ref="AF23:AG23"/>
    <mergeCell ref="AH23:AI23"/>
    <mergeCell ref="AJ23:AK23"/>
    <mergeCell ref="AL23:AM23"/>
    <mergeCell ref="X23:Y23"/>
    <mergeCell ref="Z23:AA23"/>
    <mergeCell ref="AB23:AC23"/>
    <mergeCell ref="AD23:AE23"/>
    <mergeCell ref="BL22:BM22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BD22:BE22"/>
    <mergeCell ref="BF22:BG22"/>
    <mergeCell ref="BH22:BI22"/>
    <mergeCell ref="BJ22:BK22"/>
    <mergeCell ref="AV22:AW22"/>
    <mergeCell ref="AX22:AY22"/>
    <mergeCell ref="AZ22:BA22"/>
    <mergeCell ref="BB22:BC22"/>
    <mergeCell ref="AN22:AO22"/>
    <mergeCell ref="AP22:AQ22"/>
    <mergeCell ref="AR22:AS22"/>
    <mergeCell ref="AT22:AU22"/>
    <mergeCell ref="AF22:AG22"/>
    <mergeCell ref="AH22:AI22"/>
    <mergeCell ref="AJ22:AK22"/>
    <mergeCell ref="AL22:AM22"/>
    <mergeCell ref="X22:Y22"/>
    <mergeCell ref="Z22:AA22"/>
    <mergeCell ref="AB22:AC22"/>
    <mergeCell ref="AD22:AE22"/>
    <mergeCell ref="BL21:BM21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BD21:BE21"/>
    <mergeCell ref="BF21:BG21"/>
    <mergeCell ref="BH21:BI21"/>
    <mergeCell ref="BJ21:BK21"/>
    <mergeCell ref="AV21:AW21"/>
    <mergeCell ref="AX21:AY21"/>
    <mergeCell ref="AZ21:BA21"/>
    <mergeCell ref="BB21:BC21"/>
    <mergeCell ref="AN21:AO21"/>
    <mergeCell ref="AP21:AQ21"/>
    <mergeCell ref="AR21:AS21"/>
    <mergeCell ref="AT21:AU21"/>
    <mergeCell ref="AF21:AG21"/>
    <mergeCell ref="AH21:AI21"/>
    <mergeCell ref="AJ21:AK21"/>
    <mergeCell ref="AL21:AM21"/>
    <mergeCell ref="X21:Y21"/>
    <mergeCell ref="Z21:AA21"/>
    <mergeCell ref="AB21:AC21"/>
    <mergeCell ref="AD21:AE21"/>
    <mergeCell ref="BL20:BM20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BD20:BE20"/>
    <mergeCell ref="BF20:BG20"/>
    <mergeCell ref="BH20:BI20"/>
    <mergeCell ref="BJ20:BK20"/>
    <mergeCell ref="AV20:AW20"/>
    <mergeCell ref="AX20:AY20"/>
    <mergeCell ref="AZ20:BA20"/>
    <mergeCell ref="BB20:BC20"/>
    <mergeCell ref="AN20:AO20"/>
    <mergeCell ref="AP20:AQ20"/>
    <mergeCell ref="AR20:AS20"/>
    <mergeCell ref="AT20:AU20"/>
    <mergeCell ref="AF20:AG20"/>
    <mergeCell ref="AH20:AI20"/>
    <mergeCell ref="AJ20:AK20"/>
    <mergeCell ref="AL20:AM20"/>
    <mergeCell ref="X20:Y20"/>
    <mergeCell ref="Z20:AA20"/>
    <mergeCell ref="AB20:AC20"/>
    <mergeCell ref="AD20:AE20"/>
    <mergeCell ref="BL19:BM19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BL4:BM9"/>
    <mergeCell ref="A3:E9"/>
    <mergeCell ref="AJ3:AM3"/>
    <mergeCell ref="AP3:AU3"/>
    <mergeCell ref="BF3:BG3"/>
    <mergeCell ref="BL3:BM3"/>
    <mergeCell ref="BD3:BE9"/>
    <mergeCell ref="BF4:BG9"/>
    <mergeCell ref="BH3:BI9"/>
    <mergeCell ref="BJ3:BK9"/>
    <mergeCell ref="BB3:BC9"/>
    <mergeCell ref="AJ4:AK9"/>
    <mergeCell ref="AL4:AM9"/>
    <mergeCell ref="AP4:AQ9"/>
    <mergeCell ref="AR4:AS9"/>
    <mergeCell ref="AT4:AU9"/>
    <mergeCell ref="AV3:AW9"/>
    <mergeCell ref="J17:K17"/>
    <mergeCell ref="L17:M17"/>
    <mergeCell ref="AX3:AY9"/>
    <mergeCell ref="AZ3:BA9"/>
    <mergeCell ref="X17:Y17"/>
    <mergeCell ref="Z17:AA17"/>
    <mergeCell ref="AJ17:AK17"/>
    <mergeCell ref="AL17:AM17"/>
    <mergeCell ref="AN17:AO17"/>
    <mergeCell ref="AV17:AW17"/>
    <mergeCell ref="F3:G9"/>
    <mergeCell ref="H3:I9"/>
    <mergeCell ref="J4:K9"/>
    <mergeCell ref="L4:M9"/>
    <mergeCell ref="R4:S9"/>
    <mergeCell ref="T4:U9"/>
    <mergeCell ref="L19:M19"/>
    <mergeCell ref="N19:O19"/>
    <mergeCell ref="P19:Q19"/>
    <mergeCell ref="R19:S19"/>
    <mergeCell ref="T19:U19"/>
    <mergeCell ref="T18:U18"/>
    <mergeCell ref="L11:M12"/>
    <mergeCell ref="N11:O12"/>
    <mergeCell ref="V4:W9"/>
    <mergeCell ref="X4:Y9"/>
    <mergeCell ref="Z4:AA9"/>
    <mergeCell ref="AB4:AC9"/>
    <mergeCell ref="AD4:AE9"/>
    <mergeCell ref="AF4:AG9"/>
    <mergeCell ref="AH3:AI9"/>
    <mergeCell ref="AR15:AS16"/>
    <mergeCell ref="AL15:AM16"/>
    <mergeCell ref="AN15:AO16"/>
    <mergeCell ref="AN3:AO9"/>
    <mergeCell ref="J3:AG3"/>
    <mergeCell ref="N4:O9"/>
    <mergeCell ref="P4:Q9"/>
    <mergeCell ref="AV19:AW19"/>
    <mergeCell ref="AX19:AY19"/>
    <mergeCell ref="AZ19:BA19"/>
    <mergeCell ref="BB19:BC19"/>
    <mergeCell ref="BB17:BC17"/>
    <mergeCell ref="BD17:BE17"/>
    <mergeCell ref="BF17:BG17"/>
    <mergeCell ref="BF19:BG19"/>
    <mergeCell ref="BD19:BE19"/>
    <mergeCell ref="AT19:AU19"/>
    <mergeCell ref="AP15:AQ16"/>
    <mergeCell ref="Z15:AA16"/>
    <mergeCell ref="AB15:AC16"/>
    <mergeCell ref="AD19:AE19"/>
    <mergeCell ref="AF19:AG19"/>
    <mergeCell ref="AP19:AQ19"/>
    <mergeCell ref="Z19:AA19"/>
    <mergeCell ref="AB19:AC19"/>
    <mergeCell ref="AT15:AU16"/>
    <mergeCell ref="AF15:AG16"/>
    <mergeCell ref="AH15:AI16"/>
    <mergeCell ref="AJ15:AK16"/>
    <mergeCell ref="AR19:AS19"/>
    <mergeCell ref="AH19:AI19"/>
    <mergeCell ref="AJ19:AK19"/>
    <mergeCell ref="AL19:AM19"/>
    <mergeCell ref="AN19:AO19"/>
    <mergeCell ref="AL18:AM18"/>
    <mergeCell ref="AN18:AO18"/>
    <mergeCell ref="B15:D15"/>
    <mergeCell ref="B16:D16"/>
    <mergeCell ref="F19:G19"/>
    <mergeCell ref="AD15:AE16"/>
    <mergeCell ref="H19:I19"/>
    <mergeCell ref="J19:K19"/>
    <mergeCell ref="V19:W19"/>
    <mergeCell ref="X19:Y19"/>
    <mergeCell ref="F17:G17"/>
    <mergeCell ref="H17:I17"/>
    <mergeCell ref="A2:G2"/>
    <mergeCell ref="BJ19:BK19"/>
    <mergeCell ref="L15:M16"/>
    <mergeCell ref="N15:O16"/>
    <mergeCell ref="P15:Q16"/>
    <mergeCell ref="R15:S16"/>
    <mergeCell ref="T15:U16"/>
    <mergeCell ref="V15:W16"/>
    <mergeCell ref="X15:Y16"/>
    <mergeCell ref="BH19:BI19"/>
    <mergeCell ref="B11:D11"/>
    <mergeCell ref="F11:G12"/>
    <mergeCell ref="H11:I12"/>
    <mergeCell ref="J11:K12"/>
    <mergeCell ref="P11:Q12"/>
    <mergeCell ref="R11:S12"/>
    <mergeCell ref="T11:U12"/>
    <mergeCell ref="V11:W12"/>
    <mergeCell ref="X11:Y12"/>
    <mergeCell ref="Z11:AA12"/>
    <mergeCell ref="AB11:AC12"/>
    <mergeCell ref="AD11:AE12"/>
    <mergeCell ref="AF11:AG12"/>
    <mergeCell ref="AH11:AI12"/>
    <mergeCell ref="AJ11:AK12"/>
    <mergeCell ref="AL11:AM12"/>
    <mergeCell ref="AN11:AO12"/>
    <mergeCell ref="AP11:AQ12"/>
    <mergeCell ref="AR11:AS12"/>
    <mergeCell ref="AT11:AU12"/>
    <mergeCell ref="AV11:AW12"/>
    <mergeCell ref="AX11:AY12"/>
    <mergeCell ref="AZ11:BA12"/>
    <mergeCell ref="BB11:BC12"/>
    <mergeCell ref="BD11:BE12"/>
    <mergeCell ref="BF11:BG12"/>
    <mergeCell ref="BH11:BI12"/>
    <mergeCell ref="BJ11:BK12"/>
    <mergeCell ref="BL11:BM12"/>
    <mergeCell ref="B12:D12"/>
    <mergeCell ref="B13:D13"/>
    <mergeCell ref="F13:G14"/>
    <mergeCell ref="H13:I14"/>
    <mergeCell ref="J13:K14"/>
    <mergeCell ref="L13:M14"/>
    <mergeCell ref="N13:O14"/>
    <mergeCell ref="P13:Q14"/>
    <mergeCell ref="R13:S14"/>
    <mergeCell ref="T13:U14"/>
    <mergeCell ref="V13:W14"/>
    <mergeCell ref="X13:Y14"/>
    <mergeCell ref="Z13:AA14"/>
    <mergeCell ref="AB13:AC14"/>
    <mergeCell ref="AD13:AE14"/>
    <mergeCell ref="AF13:AG14"/>
    <mergeCell ref="AH13:AI14"/>
    <mergeCell ref="AV13:AW14"/>
    <mergeCell ref="AX13:AY14"/>
    <mergeCell ref="AJ13:AK14"/>
    <mergeCell ref="AL13:AM14"/>
    <mergeCell ref="AN13:AO14"/>
    <mergeCell ref="AP13:AQ14"/>
    <mergeCell ref="BH13:BI14"/>
    <mergeCell ref="BJ13:BK14"/>
    <mergeCell ref="BL13:BM14"/>
    <mergeCell ref="B14:D14"/>
    <mergeCell ref="AZ13:BA14"/>
    <mergeCell ref="BB13:BC14"/>
    <mergeCell ref="BD13:BE14"/>
    <mergeCell ref="BF13:BG14"/>
    <mergeCell ref="AR13:AS14"/>
    <mergeCell ref="AT13:AU1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5" r:id="rId1"/>
  <colBreaks count="1" manualBreakCount="1">
    <brk id="3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96"/>
  <sheetViews>
    <sheetView showGridLines="0" workbookViewId="0" topLeftCell="A1">
      <selection activeCell="A1" sqref="A1:K1"/>
    </sheetView>
  </sheetViews>
  <sheetFormatPr defaultColWidth="9.00390625" defaultRowHeight="19.5" customHeight="1"/>
  <cols>
    <col min="1" max="1" width="4.625" style="1" customWidth="1"/>
    <col min="2" max="2" width="3.625" style="1" customWidth="1"/>
    <col min="3" max="3" width="9.125" style="1" customWidth="1"/>
    <col min="4" max="4" width="2.625" style="1" customWidth="1"/>
    <col min="5" max="5" width="11.125" style="1" customWidth="1"/>
    <col min="6" max="18" width="11.625" style="1" customWidth="1"/>
    <col min="19" max="19" width="16.125" style="1" customWidth="1"/>
    <col min="20" max="20" width="3.625" style="1" customWidth="1"/>
    <col min="21" max="21" width="4.625" style="1" customWidth="1"/>
    <col min="22" max="16384" width="3.625" style="1" customWidth="1"/>
  </cols>
  <sheetData>
    <row r="1" spans="1:21" ht="19.5" customHeight="1">
      <c r="A1" s="212" t="s">
        <v>158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24" t="s">
        <v>767</v>
      </c>
      <c r="M1" s="224"/>
      <c r="N1" s="224"/>
      <c r="O1" s="224"/>
      <c r="P1" s="224"/>
      <c r="Q1" s="224"/>
      <c r="R1" s="224"/>
      <c r="S1" s="224"/>
      <c r="T1" s="224"/>
      <c r="U1" s="224"/>
    </row>
    <row r="2" spans="1:8" ht="19.5" customHeight="1" thickBot="1">
      <c r="A2" s="253" t="s">
        <v>421</v>
      </c>
      <c r="B2" s="253"/>
      <c r="C2" s="253"/>
      <c r="D2" s="253"/>
      <c r="E2" s="253"/>
      <c r="F2" s="34"/>
      <c r="G2" s="34"/>
      <c r="H2" s="34"/>
    </row>
    <row r="3" spans="1:21" ht="19.5" customHeight="1">
      <c r="A3" s="217" t="s">
        <v>126</v>
      </c>
      <c r="B3" s="247"/>
      <c r="C3" s="247"/>
      <c r="D3" s="247"/>
      <c r="E3" s="247"/>
      <c r="F3" s="246" t="s">
        <v>112</v>
      </c>
      <c r="G3" s="32" t="s">
        <v>111</v>
      </c>
      <c r="H3" s="246" t="s">
        <v>113</v>
      </c>
      <c r="I3" s="246" t="s">
        <v>114</v>
      </c>
      <c r="J3" s="246" t="s">
        <v>115</v>
      </c>
      <c r="K3" s="32" t="s">
        <v>117</v>
      </c>
      <c r="L3" s="32" t="s">
        <v>118</v>
      </c>
      <c r="M3" s="246" t="s">
        <v>120</v>
      </c>
      <c r="N3" s="246" t="s">
        <v>121</v>
      </c>
      <c r="O3" s="246" t="s">
        <v>122</v>
      </c>
      <c r="P3" s="246" t="s">
        <v>123</v>
      </c>
      <c r="Q3" s="246" t="s">
        <v>124</v>
      </c>
      <c r="R3" s="33" t="s">
        <v>816</v>
      </c>
      <c r="S3" s="246" t="s">
        <v>125</v>
      </c>
      <c r="T3" s="247"/>
      <c r="U3" s="356"/>
    </row>
    <row r="4" spans="1:21" ht="19.5" customHeight="1">
      <c r="A4" s="199"/>
      <c r="B4" s="218"/>
      <c r="C4" s="218"/>
      <c r="D4" s="218"/>
      <c r="E4" s="218"/>
      <c r="F4" s="342"/>
      <c r="G4" s="26" t="s">
        <v>110</v>
      </c>
      <c r="H4" s="342"/>
      <c r="I4" s="342"/>
      <c r="J4" s="342"/>
      <c r="K4" s="26" t="s">
        <v>116</v>
      </c>
      <c r="L4" s="26" t="s">
        <v>119</v>
      </c>
      <c r="M4" s="342"/>
      <c r="N4" s="342"/>
      <c r="O4" s="342"/>
      <c r="P4" s="342"/>
      <c r="Q4" s="342"/>
      <c r="R4" s="25" t="s">
        <v>817</v>
      </c>
      <c r="S4" s="218"/>
      <c r="T4" s="218"/>
      <c r="U4" s="357"/>
    </row>
    <row r="5" spans="1:21" s="12" customFormat="1" ht="19.5" customHeight="1">
      <c r="A5" s="30"/>
      <c r="C5" s="347" t="s">
        <v>109</v>
      </c>
      <c r="D5" s="348"/>
      <c r="E5" s="349"/>
      <c r="F5" s="31">
        <v>98.1</v>
      </c>
      <c r="G5" s="31">
        <v>0</v>
      </c>
      <c r="H5" s="31">
        <v>99.3</v>
      </c>
      <c r="I5" s="31">
        <v>99.8</v>
      </c>
      <c r="J5" s="31">
        <v>99</v>
      </c>
      <c r="K5" s="31">
        <v>87.1</v>
      </c>
      <c r="L5" s="31">
        <v>93.6</v>
      </c>
      <c r="M5" s="31">
        <v>102.9</v>
      </c>
      <c r="N5" s="31">
        <v>98.4</v>
      </c>
      <c r="O5" s="31">
        <v>103.4</v>
      </c>
      <c r="P5" s="31">
        <v>92.2</v>
      </c>
      <c r="Q5" s="31">
        <v>101.5</v>
      </c>
      <c r="R5" s="31">
        <v>97.7</v>
      </c>
      <c r="S5" s="140" t="s">
        <v>109</v>
      </c>
      <c r="U5" s="41"/>
    </row>
    <row r="6" spans="1:21" s="12" customFormat="1" ht="19.5" customHeight="1">
      <c r="A6" s="30"/>
      <c r="C6" s="350"/>
      <c r="D6" s="339"/>
      <c r="E6" s="34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141"/>
      <c r="U6" s="50"/>
    </row>
    <row r="7" spans="1:21" ht="19.5" customHeight="1">
      <c r="A7" s="354" t="s">
        <v>155</v>
      </c>
      <c r="B7" s="35"/>
      <c r="C7" s="270" t="s">
        <v>127</v>
      </c>
      <c r="D7" s="339"/>
      <c r="E7" s="340"/>
      <c r="F7" s="22">
        <v>97.6</v>
      </c>
      <c r="G7" s="22">
        <v>-0.1</v>
      </c>
      <c r="H7" s="22">
        <v>99.4</v>
      </c>
      <c r="I7" s="22">
        <v>97.6</v>
      </c>
      <c r="J7" s="22">
        <v>98.2</v>
      </c>
      <c r="K7" s="22">
        <v>85.7</v>
      </c>
      <c r="L7" s="22">
        <v>94.7</v>
      </c>
      <c r="M7" s="22">
        <v>102.7</v>
      </c>
      <c r="N7" s="22">
        <v>98</v>
      </c>
      <c r="O7" s="22">
        <v>103.4</v>
      </c>
      <c r="P7" s="22">
        <v>92</v>
      </c>
      <c r="Q7" s="22">
        <v>101.5</v>
      </c>
      <c r="R7" s="22">
        <v>97.6</v>
      </c>
      <c r="S7" s="142" t="s">
        <v>127</v>
      </c>
      <c r="T7" s="38"/>
      <c r="U7" s="351" t="s">
        <v>155</v>
      </c>
    </row>
    <row r="8" spans="1:21" ht="19.5" customHeight="1">
      <c r="A8" s="354"/>
      <c r="B8" s="36"/>
      <c r="C8" s="270" t="s">
        <v>128</v>
      </c>
      <c r="D8" s="339"/>
      <c r="E8" s="340"/>
      <c r="F8" s="22">
        <v>98</v>
      </c>
      <c r="G8" s="22">
        <v>0</v>
      </c>
      <c r="H8" s="22">
        <v>99.3</v>
      </c>
      <c r="I8" s="22">
        <v>99.4</v>
      </c>
      <c r="J8" s="22">
        <v>99.3</v>
      </c>
      <c r="K8" s="22">
        <v>86.5</v>
      </c>
      <c r="L8" s="22">
        <v>92.9</v>
      </c>
      <c r="M8" s="22">
        <v>102.6</v>
      </c>
      <c r="N8" s="22">
        <v>98.4</v>
      </c>
      <c r="O8" s="22">
        <v>103.6</v>
      </c>
      <c r="P8" s="22">
        <v>91.9</v>
      </c>
      <c r="Q8" s="22">
        <v>101.6</v>
      </c>
      <c r="R8" s="22">
        <v>97.6</v>
      </c>
      <c r="S8" s="142" t="s">
        <v>128</v>
      </c>
      <c r="T8" s="17"/>
      <c r="U8" s="351"/>
    </row>
    <row r="9" spans="1:21" ht="19.5" customHeight="1">
      <c r="A9" s="354"/>
      <c r="B9" s="36"/>
      <c r="C9" s="274" t="s">
        <v>411</v>
      </c>
      <c r="D9" s="343"/>
      <c r="E9" s="344"/>
      <c r="F9" s="22">
        <v>98.4</v>
      </c>
      <c r="G9" s="22">
        <v>0.1</v>
      </c>
      <c r="H9" s="22">
        <v>99.6</v>
      </c>
      <c r="I9" s="22">
        <v>100</v>
      </c>
      <c r="J9" s="22">
        <v>99.4</v>
      </c>
      <c r="K9" s="22">
        <v>88.4</v>
      </c>
      <c r="L9" s="22">
        <v>93.3</v>
      </c>
      <c r="M9" s="22">
        <v>103.1</v>
      </c>
      <c r="N9" s="22">
        <v>98.4</v>
      </c>
      <c r="O9" s="22">
        <v>103.1</v>
      </c>
      <c r="P9" s="22">
        <v>93.1</v>
      </c>
      <c r="Q9" s="22">
        <v>101.5</v>
      </c>
      <c r="R9" s="22">
        <v>97.9</v>
      </c>
      <c r="S9" s="142" t="s">
        <v>129</v>
      </c>
      <c r="T9" s="17"/>
      <c r="U9" s="351"/>
    </row>
    <row r="10" spans="1:21" ht="19.5" customHeight="1">
      <c r="A10" s="354"/>
      <c r="B10" s="36"/>
      <c r="C10" s="270" t="s">
        <v>130</v>
      </c>
      <c r="D10" s="339"/>
      <c r="E10" s="340"/>
      <c r="F10" s="22">
        <v>97.6</v>
      </c>
      <c r="G10" s="22">
        <v>-0.1</v>
      </c>
      <c r="H10" s="22">
        <v>98.6</v>
      </c>
      <c r="I10" s="22">
        <v>98.2</v>
      </c>
      <c r="J10" s="22">
        <v>99.9</v>
      </c>
      <c r="K10" s="22">
        <v>89</v>
      </c>
      <c r="L10" s="22">
        <v>93.3</v>
      </c>
      <c r="M10" s="22">
        <v>102.2</v>
      </c>
      <c r="N10" s="22">
        <v>98.7</v>
      </c>
      <c r="O10" s="22">
        <v>103.8</v>
      </c>
      <c r="P10" s="22">
        <v>91.9</v>
      </c>
      <c r="Q10" s="22">
        <v>101</v>
      </c>
      <c r="R10" s="22">
        <v>97.5</v>
      </c>
      <c r="S10" s="142" t="s">
        <v>130</v>
      </c>
      <c r="T10" s="17"/>
      <c r="U10" s="351"/>
    </row>
    <row r="11" spans="1:21" ht="19.5" customHeight="1">
      <c r="A11" s="355"/>
      <c r="B11" s="37"/>
      <c r="C11" s="270" t="s">
        <v>131</v>
      </c>
      <c r="D11" s="339"/>
      <c r="E11" s="340"/>
      <c r="F11" s="22">
        <v>98.9</v>
      </c>
      <c r="G11" s="22">
        <v>0</v>
      </c>
      <c r="H11" s="22">
        <v>99.2</v>
      </c>
      <c r="I11" s="22">
        <v>103.9</v>
      </c>
      <c r="J11" s="22">
        <v>98.9</v>
      </c>
      <c r="K11" s="22">
        <v>87.6</v>
      </c>
      <c r="L11" s="22">
        <v>93.9</v>
      </c>
      <c r="M11" s="22">
        <v>103.6</v>
      </c>
      <c r="N11" s="22">
        <v>98.6</v>
      </c>
      <c r="O11" s="22">
        <v>103.3</v>
      </c>
      <c r="P11" s="22">
        <v>92.2</v>
      </c>
      <c r="Q11" s="22">
        <v>101.6</v>
      </c>
      <c r="R11" s="22">
        <v>97.8</v>
      </c>
      <c r="S11" s="142" t="s">
        <v>131</v>
      </c>
      <c r="T11" s="39"/>
      <c r="U11" s="352"/>
    </row>
    <row r="12" spans="1:21" ht="19.5" customHeight="1">
      <c r="A12" s="19"/>
      <c r="C12" s="341"/>
      <c r="D12" s="339"/>
      <c r="E12" s="340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142"/>
      <c r="U12" s="21"/>
    </row>
    <row r="13" spans="1:21" ht="19.5" customHeight="1">
      <c r="A13" s="19"/>
      <c r="C13" s="341"/>
      <c r="D13" s="343"/>
      <c r="E13" s="344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142"/>
      <c r="U13" s="21"/>
    </row>
    <row r="14" spans="1:21" ht="19.5" customHeight="1">
      <c r="A14" s="354" t="s">
        <v>156</v>
      </c>
      <c r="B14" s="35"/>
      <c r="C14" s="270" t="s">
        <v>132</v>
      </c>
      <c r="D14" s="345"/>
      <c r="E14" s="346"/>
      <c r="F14" s="88">
        <v>98.2</v>
      </c>
      <c r="G14" s="88">
        <v>0.2</v>
      </c>
      <c r="H14" s="88">
        <v>99</v>
      </c>
      <c r="I14" s="88">
        <v>101.1</v>
      </c>
      <c r="J14" s="88">
        <v>101.7</v>
      </c>
      <c r="K14" s="88">
        <v>88.6</v>
      </c>
      <c r="L14" s="22">
        <v>95.2</v>
      </c>
      <c r="M14" s="22">
        <v>104.6</v>
      </c>
      <c r="N14" s="22">
        <v>97.8</v>
      </c>
      <c r="O14" s="22">
        <v>108.8</v>
      </c>
      <c r="P14" s="22">
        <v>88.3</v>
      </c>
      <c r="Q14" s="22">
        <v>101.5</v>
      </c>
      <c r="R14" s="22">
        <v>97.7</v>
      </c>
      <c r="S14" s="142" t="s">
        <v>132</v>
      </c>
      <c r="T14" s="38"/>
      <c r="U14" s="351" t="s">
        <v>156</v>
      </c>
    </row>
    <row r="15" spans="1:21" ht="19.5" customHeight="1">
      <c r="A15" s="354"/>
      <c r="B15" s="36"/>
      <c r="C15" s="270" t="s">
        <v>133</v>
      </c>
      <c r="D15" s="343"/>
      <c r="E15" s="344"/>
      <c r="F15" s="22">
        <v>98.7</v>
      </c>
      <c r="G15" s="22">
        <v>0</v>
      </c>
      <c r="H15" s="22">
        <v>98.6</v>
      </c>
      <c r="I15" s="22">
        <v>103.2</v>
      </c>
      <c r="J15" s="22">
        <v>101.2</v>
      </c>
      <c r="K15" s="22">
        <v>89.5</v>
      </c>
      <c r="L15" s="22">
        <v>94.1</v>
      </c>
      <c r="M15" s="22">
        <v>103</v>
      </c>
      <c r="N15" s="22">
        <v>98.2</v>
      </c>
      <c r="O15" s="22">
        <v>102.6</v>
      </c>
      <c r="P15" s="22">
        <v>92.3</v>
      </c>
      <c r="Q15" s="22">
        <v>100.9</v>
      </c>
      <c r="R15" s="22">
        <v>97.8</v>
      </c>
      <c r="S15" s="142" t="s">
        <v>133</v>
      </c>
      <c r="T15" s="17"/>
      <c r="U15" s="351"/>
    </row>
    <row r="16" spans="1:21" ht="19.5" customHeight="1">
      <c r="A16" s="354"/>
      <c r="B16" s="36"/>
      <c r="C16" s="270" t="s">
        <v>134</v>
      </c>
      <c r="D16" s="339"/>
      <c r="E16" s="340"/>
      <c r="F16" s="22">
        <v>98</v>
      </c>
      <c r="G16" s="22">
        <v>0</v>
      </c>
      <c r="H16" s="22">
        <v>99.8</v>
      </c>
      <c r="I16" s="22">
        <v>98.4</v>
      </c>
      <c r="J16" s="22">
        <v>97.6</v>
      </c>
      <c r="K16" s="22">
        <v>88.6</v>
      </c>
      <c r="L16" s="22">
        <v>92.9</v>
      </c>
      <c r="M16" s="22">
        <v>103</v>
      </c>
      <c r="N16" s="22">
        <v>98.4</v>
      </c>
      <c r="O16" s="22">
        <v>103.1</v>
      </c>
      <c r="P16" s="22">
        <v>92.9</v>
      </c>
      <c r="Q16" s="22">
        <v>101.5</v>
      </c>
      <c r="R16" s="22">
        <v>97.9</v>
      </c>
      <c r="S16" s="142" t="s">
        <v>134</v>
      </c>
      <c r="T16" s="17"/>
      <c r="U16" s="351"/>
    </row>
    <row r="17" spans="1:21" ht="19.5" customHeight="1">
      <c r="A17" s="354"/>
      <c r="B17" s="36"/>
      <c r="C17" s="270" t="s">
        <v>135</v>
      </c>
      <c r="D17" s="339"/>
      <c r="E17" s="340"/>
      <c r="F17" s="22">
        <v>98.3</v>
      </c>
      <c r="G17" s="22">
        <v>0.1</v>
      </c>
      <c r="H17" s="22">
        <v>99.4</v>
      </c>
      <c r="I17" s="22">
        <v>101</v>
      </c>
      <c r="J17" s="22">
        <v>99.4</v>
      </c>
      <c r="K17" s="22">
        <v>88.5</v>
      </c>
      <c r="L17" s="22">
        <v>95.3</v>
      </c>
      <c r="M17" s="22">
        <v>102.3</v>
      </c>
      <c r="N17" s="22">
        <v>98.6</v>
      </c>
      <c r="O17" s="22">
        <v>103.5</v>
      </c>
      <c r="P17" s="22">
        <v>90.6</v>
      </c>
      <c r="Q17" s="22">
        <v>101.9</v>
      </c>
      <c r="R17" s="22">
        <v>97.7</v>
      </c>
      <c r="S17" s="142" t="s">
        <v>135</v>
      </c>
      <c r="T17" s="17"/>
      <c r="U17" s="351"/>
    </row>
    <row r="18" spans="1:21" ht="19.5" customHeight="1">
      <c r="A18" s="354"/>
      <c r="B18" s="36"/>
      <c r="C18" s="270" t="s">
        <v>136</v>
      </c>
      <c r="D18" s="339"/>
      <c r="E18" s="340"/>
      <c r="F18" s="22">
        <v>98.7</v>
      </c>
      <c r="G18" s="22">
        <v>0</v>
      </c>
      <c r="H18" s="22">
        <v>98.6</v>
      </c>
      <c r="I18" s="22">
        <v>104.3</v>
      </c>
      <c r="J18" s="22">
        <v>99.1</v>
      </c>
      <c r="K18" s="22">
        <v>82.7</v>
      </c>
      <c r="L18" s="22">
        <v>95.8</v>
      </c>
      <c r="M18" s="22">
        <v>103.3</v>
      </c>
      <c r="N18" s="22">
        <v>99</v>
      </c>
      <c r="O18" s="22">
        <v>103.3</v>
      </c>
      <c r="P18" s="22">
        <v>92</v>
      </c>
      <c r="Q18" s="22">
        <v>101.3</v>
      </c>
      <c r="R18" s="22">
        <v>97.5</v>
      </c>
      <c r="S18" s="142" t="s">
        <v>136</v>
      </c>
      <c r="T18" s="17"/>
      <c r="U18" s="351"/>
    </row>
    <row r="19" spans="1:21" ht="19.5" customHeight="1">
      <c r="A19" s="354"/>
      <c r="B19" s="36"/>
      <c r="C19" s="270" t="s">
        <v>137</v>
      </c>
      <c r="D19" s="339"/>
      <c r="E19" s="340"/>
      <c r="F19" s="22">
        <v>97.6</v>
      </c>
      <c r="G19" s="22">
        <v>0</v>
      </c>
      <c r="H19" s="22">
        <v>99.5</v>
      </c>
      <c r="I19" s="22">
        <v>96.9</v>
      </c>
      <c r="J19" s="22">
        <v>99.6</v>
      </c>
      <c r="K19" s="22">
        <v>85.5</v>
      </c>
      <c r="L19" s="22">
        <v>93.2</v>
      </c>
      <c r="M19" s="22">
        <v>103.1</v>
      </c>
      <c r="N19" s="22">
        <v>98</v>
      </c>
      <c r="O19" s="22">
        <v>103.5</v>
      </c>
      <c r="P19" s="22">
        <v>93</v>
      </c>
      <c r="Q19" s="22">
        <v>101.8</v>
      </c>
      <c r="R19" s="22">
        <v>97.6</v>
      </c>
      <c r="S19" s="142" t="s">
        <v>137</v>
      </c>
      <c r="T19" s="17"/>
      <c r="U19" s="351"/>
    </row>
    <row r="20" spans="1:21" ht="19.5" customHeight="1">
      <c r="A20" s="354"/>
      <c r="B20" s="36"/>
      <c r="C20" s="270" t="s">
        <v>138</v>
      </c>
      <c r="D20" s="339"/>
      <c r="E20" s="340"/>
      <c r="F20" s="22">
        <v>98.5</v>
      </c>
      <c r="G20" s="22">
        <v>-0.1</v>
      </c>
      <c r="H20" s="22">
        <v>99</v>
      </c>
      <c r="I20" s="22">
        <v>102.1</v>
      </c>
      <c r="J20" s="22">
        <v>99.8</v>
      </c>
      <c r="K20" s="22">
        <v>88.3</v>
      </c>
      <c r="L20" s="22">
        <v>94.5</v>
      </c>
      <c r="M20" s="22">
        <v>102.3</v>
      </c>
      <c r="N20" s="22">
        <v>98.4</v>
      </c>
      <c r="O20" s="22">
        <v>104.1</v>
      </c>
      <c r="P20" s="22">
        <v>91.4</v>
      </c>
      <c r="Q20" s="22">
        <v>101.3</v>
      </c>
      <c r="R20" s="22">
        <v>97.7</v>
      </c>
      <c r="S20" s="142" t="s">
        <v>138</v>
      </c>
      <c r="T20" s="17"/>
      <c r="U20" s="351"/>
    </row>
    <row r="21" spans="1:21" ht="19.5" customHeight="1">
      <c r="A21" s="354"/>
      <c r="B21" s="36"/>
      <c r="C21" s="270" t="s">
        <v>139</v>
      </c>
      <c r="D21" s="339"/>
      <c r="E21" s="340"/>
      <c r="F21" s="22">
        <v>98.3</v>
      </c>
      <c r="G21" s="22">
        <v>0</v>
      </c>
      <c r="H21" s="22">
        <v>99.3</v>
      </c>
      <c r="I21" s="22">
        <v>101.2</v>
      </c>
      <c r="J21" s="22">
        <v>100.4</v>
      </c>
      <c r="K21" s="22">
        <v>88.8</v>
      </c>
      <c r="L21" s="22">
        <v>94.1</v>
      </c>
      <c r="M21" s="22">
        <v>102.4</v>
      </c>
      <c r="N21" s="22">
        <v>98.6</v>
      </c>
      <c r="O21" s="22">
        <v>103.2</v>
      </c>
      <c r="P21" s="22">
        <v>91.5</v>
      </c>
      <c r="Q21" s="22">
        <v>101.9</v>
      </c>
      <c r="R21" s="22">
        <v>97.9</v>
      </c>
      <c r="S21" s="142" t="s">
        <v>139</v>
      </c>
      <c r="T21" s="17"/>
      <c r="U21" s="351"/>
    </row>
    <row r="22" spans="1:21" ht="19.5" customHeight="1">
      <c r="A22" s="354"/>
      <c r="B22" s="36"/>
      <c r="C22" s="270" t="s">
        <v>140</v>
      </c>
      <c r="D22" s="339"/>
      <c r="E22" s="340"/>
      <c r="F22" s="22">
        <v>97.9</v>
      </c>
      <c r="G22" s="22">
        <v>0</v>
      </c>
      <c r="H22" s="22">
        <v>99</v>
      </c>
      <c r="I22" s="22">
        <v>101</v>
      </c>
      <c r="J22" s="22">
        <v>98.3</v>
      </c>
      <c r="K22" s="22">
        <v>85.5</v>
      </c>
      <c r="L22" s="22">
        <v>92.2</v>
      </c>
      <c r="M22" s="22">
        <v>101.9</v>
      </c>
      <c r="N22" s="22">
        <v>98.5</v>
      </c>
      <c r="O22" s="22">
        <v>103</v>
      </c>
      <c r="P22" s="22">
        <v>91.7</v>
      </c>
      <c r="Q22" s="22">
        <v>101.3</v>
      </c>
      <c r="R22" s="22">
        <v>97.3</v>
      </c>
      <c r="S22" s="142" t="s">
        <v>140</v>
      </c>
      <c r="T22" s="17"/>
      <c r="U22" s="351"/>
    </row>
    <row r="23" spans="1:21" ht="19.5" customHeight="1">
      <c r="A23" s="355"/>
      <c r="B23" s="37"/>
      <c r="C23" s="270" t="s">
        <v>141</v>
      </c>
      <c r="D23" s="339"/>
      <c r="E23" s="340"/>
      <c r="F23" s="22">
        <v>98.1</v>
      </c>
      <c r="G23" s="22">
        <v>0.1</v>
      </c>
      <c r="H23" s="22">
        <v>99.3</v>
      </c>
      <c r="I23" s="22">
        <v>99.1</v>
      </c>
      <c r="J23" s="22">
        <v>99.9</v>
      </c>
      <c r="K23" s="22">
        <v>88.7</v>
      </c>
      <c r="L23" s="22">
        <v>88.4</v>
      </c>
      <c r="M23" s="22">
        <v>100.9</v>
      </c>
      <c r="N23" s="22">
        <v>98.7</v>
      </c>
      <c r="O23" s="22">
        <v>104.8</v>
      </c>
      <c r="P23" s="22">
        <v>93.6</v>
      </c>
      <c r="Q23" s="22">
        <v>100.7</v>
      </c>
      <c r="R23" s="22">
        <v>98.1</v>
      </c>
      <c r="S23" s="142" t="s">
        <v>141</v>
      </c>
      <c r="T23" s="39"/>
      <c r="U23" s="352"/>
    </row>
    <row r="24" spans="1:21" ht="19.5" customHeight="1">
      <c r="A24" s="19"/>
      <c r="C24" s="341"/>
      <c r="D24" s="339"/>
      <c r="E24" s="340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142"/>
      <c r="U24" s="21"/>
    </row>
    <row r="25" spans="1:21" ht="19.5" customHeight="1">
      <c r="A25" s="19"/>
      <c r="C25" s="341"/>
      <c r="D25" s="339"/>
      <c r="E25" s="340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142"/>
      <c r="U25" s="21"/>
    </row>
    <row r="26" spans="1:21" ht="19.5" customHeight="1">
      <c r="A26" s="354" t="s">
        <v>157</v>
      </c>
      <c r="B26" s="35"/>
      <c r="C26" s="270" t="s">
        <v>142</v>
      </c>
      <c r="D26" s="339"/>
      <c r="E26" s="340"/>
      <c r="F26" s="22">
        <v>97.7</v>
      </c>
      <c r="G26" s="22">
        <v>0.2</v>
      </c>
      <c r="H26" s="22">
        <v>97.7</v>
      </c>
      <c r="I26" s="22">
        <v>100.8</v>
      </c>
      <c r="J26" s="22">
        <v>99.9</v>
      </c>
      <c r="K26" s="22">
        <v>85.7</v>
      </c>
      <c r="L26" s="22">
        <v>94.2</v>
      </c>
      <c r="M26" s="22">
        <v>104.8</v>
      </c>
      <c r="N26" s="22">
        <v>97.8</v>
      </c>
      <c r="O26" s="22">
        <v>108.8</v>
      </c>
      <c r="P26" s="22">
        <v>89.1</v>
      </c>
      <c r="Q26" s="22">
        <v>101.2</v>
      </c>
      <c r="R26" s="22">
        <v>97.2</v>
      </c>
      <c r="S26" s="142" t="s">
        <v>142</v>
      </c>
      <c r="T26" s="38"/>
      <c r="U26" s="351" t="s">
        <v>157</v>
      </c>
    </row>
    <row r="27" spans="1:21" ht="19.5" customHeight="1">
      <c r="A27" s="354"/>
      <c r="B27" s="36"/>
      <c r="C27" s="270"/>
      <c r="D27" s="339"/>
      <c r="E27" s="340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142"/>
      <c r="T27" s="17"/>
      <c r="U27" s="351"/>
    </row>
    <row r="28" spans="1:21" ht="19.5" customHeight="1">
      <c r="A28" s="354"/>
      <c r="B28" s="36"/>
      <c r="C28" s="270" t="s">
        <v>143</v>
      </c>
      <c r="D28" s="339"/>
      <c r="E28" s="340"/>
      <c r="F28" s="22">
        <v>102.4</v>
      </c>
      <c r="G28" s="22">
        <v>-0.1</v>
      </c>
      <c r="H28" s="22">
        <v>100.1</v>
      </c>
      <c r="I28" s="22">
        <v>120.7</v>
      </c>
      <c r="J28" s="22">
        <v>101.1</v>
      </c>
      <c r="K28" s="22">
        <v>80.8</v>
      </c>
      <c r="L28" s="22">
        <v>90.1</v>
      </c>
      <c r="M28" s="22">
        <v>104.3</v>
      </c>
      <c r="N28" s="22">
        <v>97.6</v>
      </c>
      <c r="O28" s="22">
        <v>108.4</v>
      </c>
      <c r="P28" s="22">
        <v>90.3</v>
      </c>
      <c r="Q28" s="22">
        <v>98.4</v>
      </c>
      <c r="R28" s="22">
        <v>98.2</v>
      </c>
      <c r="S28" s="142" t="s">
        <v>143</v>
      </c>
      <c r="T28" s="17"/>
      <c r="U28" s="351"/>
    </row>
    <row r="29" spans="1:21" ht="19.5" customHeight="1">
      <c r="A29" s="354"/>
      <c r="B29" s="36"/>
      <c r="C29" s="270" t="s">
        <v>144</v>
      </c>
      <c r="D29" s="339"/>
      <c r="E29" s="340"/>
      <c r="F29" s="22">
        <v>98.8</v>
      </c>
      <c r="G29" s="22">
        <v>0.4</v>
      </c>
      <c r="H29" s="22">
        <v>97.5</v>
      </c>
      <c r="I29" s="22">
        <v>103.3</v>
      </c>
      <c r="J29" s="22">
        <v>101.3</v>
      </c>
      <c r="K29" s="22">
        <v>86.3</v>
      </c>
      <c r="L29" s="22">
        <v>97.7</v>
      </c>
      <c r="M29" s="22">
        <v>104.5</v>
      </c>
      <c r="N29" s="22">
        <v>98</v>
      </c>
      <c r="O29" s="22">
        <v>103.9</v>
      </c>
      <c r="P29" s="22">
        <v>93.2</v>
      </c>
      <c r="Q29" s="22">
        <v>101.8</v>
      </c>
      <c r="R29" s="22">
        <v>97.8</v>
      </c>
      <c r="S29" s="142" t="s">
        <v>144</v>
      </c>
      <c r="T29" s="17"/>
      <c r="U29" s="351"/>
    </row>
    <row r="30" spans="1:21" ht="19.5" customHeight="1">
      <c r="A30" s="354"/>
      <c r="B30" s="36"/>
      <c r="C30" s="270" t="s">
        <v>145</v>
      </c>
      <c r="D30" s="339"/>
      <c r="E30" s="340"/>
      <c r="F30" s="22">
        <v>98.3</v>
      </c>
      <c r="G30" s="22">
        <v>-0.3</v>
      </c>
      <c r="H30" s="22">
        <v>98.7</v>
      </c>
      <c r="I30" s="22">
        <v>101.1</v>
      </c>
      <c r="J30" s="22">
        <v>100</v>
      </c>
      <c r="K30" s="22">
        <v>89.6</v>
      </c>
      <c r="L30" s="22">
        <v>96.2</v>
      </c>
      <c r="M30" s="22">
        <v>102.2</v>
      </c>
      <c r="N30" s="22">
        <v>98.2</v>
      </c>
      <c r="O30" s="22">
        <v>103.5</v>
      </c>
      <c r="P30" s="22">
        <v>91.2</v>
      </c>
      <c r="Q30" s="22">
        <v>102.1</v>
      </c>
      <c r="R30" s="22">
        <v>97.8</v>
      </c>
      <c r="S30" s="142" t="s">
        <v>145</v>
      </c>
      <c r="T30" s="17"/>
      <c r="U30" s="351"/>
    </row>
    <row r="31" spans="1:21" ht="19.5" customHeight="1">
      <c r="A31" s="354"/>
      <c r="B31" s="36"/>
      <c r="C31" s="270"/>
      <c r="D31" s="339"/>
      <c r="E31" s="340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142"/>
      <c r="T31" s="17"/>
      <c r="U31" s="351"/>
    </row>
    <row r="32" spans="1:21" ht="19.5" customHeight="1">
      <c r="A32" s="354"/>
      <c r="B32" s="36"/>
      <c r="C32" s="270" t="s">
        <v>146</v>
      </c>
      <c r="D32" s="339"/>
      <c r="E32" s="340"/>
      <c r="F32" s="22">
        <v>97.8</v>
      </c>
      <c r="G32" s="22">
        <v>-0.5</v>
      </c>
      <c r="H32" s="22">
        <v>96.6</v>
      </c>
      <c r="I32" s="22">
        <v>101.2</v>
      </c>
      <c r="J32" s="22">
        <v>101.3</v>
      </c>
      <c r="K32" s="22">
        <v>85.9</v>
      </c>
      <c r="L32" s="22">
        <v>96.3</v>
      </c>
      <c r="M32" s="22">
        <v>100.6</v>
      </c>
      <c r="N32" s="22">
        <v>97.6</v>
      </c>
      <c r="O32" s="22">
        <v>103.6</v>
      </c>
      <c r="P32" s="22">
        <v>93.4</v>
      </c>
      <c r="Q32" s="22">
        <v>100.8</v>
      </c>
      <c r="R32" s="22">
        <v>97</v>
      </c>
      <c r="S32" s="142" t="s">
        <v>146</v>
      </c>
      <c r="T32" s="17"/>
      <c r="U32" s="351"/>
    </row>
    <row r="33" spans="1:21" ht="19.5" customHeight="1">
      <c r="A33" s="354"/>
      <c r="B33" s="36"/>
      <c r="C33" s="270" t="s">
        <v>147</v>
      </c>
      <c r="D33" s="339"/>
      <c r="E33" s="340"/>
      <c r="F33" s="22">
        <v>98.4</v>
      </c>
      <c r="G33" s="22">
        <v>0.1</v>
      </c>
      <c r="H33" s="22">
        <v>100.9</v>
      </c>
      <c r="I33" s="22">
        <v>96.7</v>
      </c>
      <c r="J33" s="22">
        <v>99.1</v>
      </c>
      <c r="K33" s="22">
        <v>89.8</v>
      </c>
      <c r="L33" s="22">
        <v>92.3</v>
      </c>
      <c r="M33" s="22">
        <v>101.9</v>
      </c>
      <c r="N33" s="22">
        <v>98.1</v>
      </c>
      <c r="O33" s="22">
        <v>102.6</v>
      </c>
      <c r="P33" s="22">
        <v>95.7</v>
      </c>
      <c r="Q33" s="22">
        <v>104.1</v>
      </c>
      <c r="R33" s="22">
        <v>98.7</v>
      </c>
      <c r="S33" s="142" t="s">
        <v>147</v>
      </c>
      <c r="T33" s="17"/>
      <c r="U33" s="351"/>
    </row>
    <row r="34" spans="1:21" ht="19.5" customHeight="1">
      <c r="A34" s="354"/>
      <c r="B34" s="36"/>
      <c r="C34" s="270" t="s">
        <v>148</v>
      </c>
      <c r="D34" s="339"/>
      <c r="E34" s="340"/>
      <c r="F34" s="22">
        <v>97.8</v>
      </c>
      <c r="G34" s="22">
        <v>0.1</v>
      </c>
      <c r="H34" s="22">
        <v>98.2</v>
      </c>
      <c r="I34" s="22">
        <v>104.5</v>
      </c>
      <c r="J34" s="22">
        <v>100.2</v>
      </c>
      <c r="K34" s="22">
        <v>90.4</v>
      </c>
      <c r="L34" s="22">
        <v>87.2</v>
      </c>
      <c r="M34" s="22">
        <v>102.3</v>
      </c>
      <c r="N34" s="22">
        <v>98.7</v>
      </c>
      <c r="O34" s="22">
        <v>102.9</v>
      </c>
      <c r="P34" s="22">
        <v>91.4</v>
      </c>
      <c r="Q34" s="22">
        <v>97.1</v>
      </c>
      <c r="R34" s="22">
        <v>96.6</v>
      </c>
      <c r="S34" s="142" t="s">
        <v>148</v>
      </c>
      <c r="T34" s="17"/>
      <c r="U34" s="351"/>
    </row>
    <row r="35" spans="1:21" ht="19.5" customHeight="1">
      <c r="A35" s="354"/>
      <c r="B35" s="36"/>
      <c r="C35" s="270"/>
      <c r="D35" s="339"/>
      <c r="E35" s="340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142"/>
      <c r="T35" s="17"/>
      <c r="U35" s="351"/>
    </row>
    <row r="36" spans="1:21" ht="19.5" customHeight="1">
      <c r="A36" s="354"/>
      <c r="B36" s="36"/>
      <c r="C36" s="270" t="s">
        <v>149</v>
      </c>
      <c r="D36" s="339"/>
      <c r="E36" s="340"/>
      <c r="F36" s="22">
        <v>97.7</v>
      </c>
      <c r="G36" s="22">
        <v>-0.1</v>
      </c>
      <c r="H36" s="22">
        <v>97.7</v>
      </c>
      <c r="I36" s="22">
        <v>99.3</v>
      </c>
      <c r="J36" s="22">
        <v>99.6</v>
      </c>
      <c r="K36" s="22">
        <v>89</v>
      </c>
      <c r="L36" s="22">
        <v>92.4</v>
      </c>
      <c r="M36" s="22">
        <v>103.3</v>
      </c>
      <c r="N36" s="22">
        <v>98</v>
      </c>
      <c r="O36" s="22">
        <v>103.3</v>
      </c>
      <c r="P36" s="22">
        <v>91.7</v>
      </c>
      <c r="Q36" s="22">
        <v>104.3</v>
      </c>
      <c r="R36" s="22">
        <v>97.2</v>
      </c>
      <c r="S36" s="142" t="s">
        <v>149</v>
      </c>
      <c r="T36" s="17"/>
      <c r="U36" s="351"/>
    </row>
    <row r="37" spans="1:21" ht="19.5" customHeight="1">
      <c r="A37" s="354"/>
      <c r="B37" s="36"/>
      <c r="C37" s="270" t="s">
        <v>150</v>
      </c>
      <c r="D37" s="339"/>
      <c r="E37" s="340"/>
      <c r="F37" s="22">
        <v>97.3</v>
      </c>
      <c r="G37" s="22">
        <v>-0.4</v>
      </c>
      <c r="H37" s="22">
        <v>99.3</v>
      </c>
      <c r="I37" s="22">
        <v>96.3</v>
      </c>
      <c r="J37" s="22">
        <v>97.3</v>
      </c>
      <c r="K37" s="22">
        <v>92.7</v>
      </c>
      <c r="L37" s="22">
        <v>95.1</v>
      </c>
      <c r="M37" s="22">
        <v>104.7</v>
      </c>
      <c r="N37" s="22">
        <v>98.7</v>
      </c>
      <c r="O37" s="22">
        <v>102.5</v>
      </c>
      <c r="P37" s="22">
        <v>89.7</v>
      </c>
      <c r="Q37" s="22">
        <v>99.8</v>
      </c>
      <c r="R37" s="22">
        <v>97.5</v>
      </c>
      <c r="S37" s="142" t="s">
        <v>150</v>
      </c>
      <c r="T37" s="17"/>
      <c r="U37" s="351"/>
    </row>
    <row r="38" spans="1:21" ht="19.5" customHeight="1">
      <c r="A38" s="354"/>
      <c r="B38" s="36"/>
      <c r="C38" s="270" t="s">
        <v>151</v>
      </c>
      <c r="D38" s="339"/>
      <c r="E38" s="340"/>
      <c r="F38" s="22">
        <v>98.5</v>
      </c>
      <c r="G38" s="22">
        <v>-0.6</v>
      </c>
      <c r="H38" s="22">
        <v>100.9</v>
      </c>
      <c r="I38" s="22">
        <v>99.2</v>
      </c>
      <c r="J38" s="22">
        <v>97.6</v>
      </c>
      <c r="K38" s="22">
        <v>86.7</v>
      </c>
      <c r="L38" s="22">
        <v>89</v>
      </c>
      <c r="M38" s="22">
        <v>100.8</v>
      </c>
      <c r="N38" s="22">
        <v>99.3</v>
      </c>
      <c r="O38" s="22">
        <v>104.9</v>
      </c>
      <c r="P38" s="22">
        <v>96.3</v>
      </c>
      <c r="Q38" s="22">
        <v>102.4</v>
      </c>
      <c r="R38" s="22">
        <v>98.3</v>
      </c>
      <c r="S38" s="142" t="s">
        <v>151</v>
      </c>
      <c r="T38" s="17"/>
      <c r="U38" s="351"/>
    </row>
    <row r="39" spans="1:21" ht="19.5" customHeight="1">
      <c r="A39" s="354"/>
      <c r="B39" s="36"/>
      <c r="C39" s="270"/>
      <c r="D39" s="339"/>
      <c r="E39" s="340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142"/>
      <c r="T39" s="17"/>
      <c r="U39" s="351"/>
    </row>
    <row r="40" spans="1:21" ht="19.5" customHeight="1">
      <c r="A40" s="354"/>
      <c r="B40" s="36"/>
      <c r="C40" s="270" t="s">
        <v>378</v>
      </c>
      <c r="D40" s="339"/>
      <c r="E40" s="340"/>
      <c r="F40" s="22">
        <v>96.9</v>
      </c>
      <c r="G40" s="22">
        <v>0.2</v>
      </c>
      <c r="H40" s="22">
        <v>101.1</v>
      </c>
      <c r="I40" s="22">
        <v>94.4</v>
      </c>
      <c r="J40" s="22">
        <v>97</v>
      </c>
      <c r="K40" s="22">
        <v>81.1</v>
      </c>
      <c r="L40" s="22">
        <v>93.8</v>
      </c>
      <c r="M40" s="22">
        <v>103.3</v>
      </c>
      <c r="N40" s="22">
        <v>98.3</v>
      </c>
      <c r="O40" s="22">
        <v>103.8</v>
      </c>
      <c r="P40" s="22">
        <v>90.9</v>
      </c>
      <c r="Q40" s="22">
        <v>102.7</v>
      </c>
      <c r="R40" s="22">
        <v>97.6</v>
      </c>
      <c r="S40" s="142" t="s">
        <v>378</v>
      </c>
      <c r="T40" s="17"/>
      <c r="U40" s="351"/>
    </row>
    <row r="41" spans="1:21" ht="19.5" customHeight="1">
      <c r="A41" s="354"/>
      <c r="B41" s="36"/>
      <c r="C41" s="270" t="s">
        <v>152</v>
      </c>
      <c r="D41" s="339"/>
      <c r="E41" s="340"/>
      <c r="F41" s="22">
        <v>96.8</v>
      </c>
      <c r="G41" s="22">
        <v>-0.3</v>
      </c>
      <c r="H41" s="22">
        <v>98.7</v>
      </c>
      <c r="I41" s="22">
        <v>97.7</v>
      </c>
      <c r="J41" s="22">
        <v>97.3</v>
      </c>
      <c r="K41" s="22">
        <v>81.1</v>
      </c>
      <c r="L41" s="22">
        <v>89.8</v>
      </c>
      <c r="M41" s="22">
        <v>101.3</v>
      </c>
      <c r="N41" s="22">
        <v>98.1</v>
      </c>
      <c r="O41" s="22">
        <v>103.7</v>
      </c>
      <c r="P41" s="22">
        <v>92.3</v>
      </c>
      <c r="Q41" s="22">
        <v>99.1</v>
      </c>
      <c r="R41" s="22">
        <v>96.7</v>
      </c>
      <c r="S41" s="142" t="s">
        <v>152</v>
      </c>
      <c r="T41" s="17"/>
      <c r="U41" s="351"/>
    </row>
    <row r="42" spans="1:21" ht="19.5" customHeight="1">
      <c r="A42" s="354"/>
      <c r="B42" s="36"/>
      <c r="C42" s="270" t="s">
        <v>153</v>
      </c>
      <c r="D42" s="339"/>
      <c r="E42" s="340"/>
      <c r="F42" s="22">
        <v>97.4</v>
      </c>
      <c r="G42" s="22">
        <v>-0.1</v>
      </c>
      <c r="H42" s="22">
        <v>99.5</v>
      </c>
      <c r="I42" s="22">
        <v>96.7</v>
      </c>
      <c r="J42" s="22">
        <v>96.8</v>
      </c>
      <c r="K42" s="22">
        <v>87.6</v>
      </c>
      <c r="L42" s="22">
        <v>95.6</v>
      </c>
      <c r="M42" s="22">
        <v>102.6</v>
      </c>
      <c r="N42" s="22">
        <v>98</v>
      </c>
      <c r="O42" s="22">
        <v>102.2</v>
      </c>
      <c r="P42" s="22">
        <v>92.8</v>
      </c>
      <c r="Q42" s="22">
        <v>101.3</v>
      </c>
      <c r="R42" s="22">
        <v>97.7</v>
      </c>
      <c r="S42" s="142" t="s">
        <v>153</v>
      </c>
      <c r="T42" s="17"/>
      <c r="U42" s="351"/>
    </row>
    <row r="43" spans="1:21" ht="19.5" customHeight="1">
      <c r="A43" s="355"/>
      <c r="B43" s="37"/>
      <c r="C43" s="270" t="s">
        <v>154</v>
      </c>
      <c r="D43" s="339"/>
      <c r="E43" s="340"/>
      <c r="F43" s="22">
        <v>97.9</v>
      </c>
      <c r="G43" s="22">
        <v>-0.2</v>
      </c>
      <c r="H43" s="22">
        <v>101</v>
      </c>
      <c r="I43" s="22">
        <v>97.1</v>
      </c>
      <c r="J43" s="22">
        <v>98.6</v>
      </c>
      <c r="K43" s="22">
        <v>87</v>
      </c>
      <c r="L43" s="22">
        <v>92.6</v>
      </c>
      <c r="M43" s="22">
        <v>105</v>
      </c>
      <c r="N43" s="22">
        <v>97.9</v>
      </c>
      <c r="O43" s="22">
        <v>103.6</v>
      </c>
      <c r="P43" s="22">
        <v>91.7</v>
      </c>
      <c r="Q43" s="22">
        <v>102.1</v>
      </c>
      <c r="R43" s="22">
        <v>98</v>
      </c>
      <c r="S43" s="142" t="s">
        <v>154</v>
      </c>
      <c r="T43" s="39"/>
      <c r="U43" s="352"/>
    </row>
    <row r="44" spans="1:21" ht="4.5" customHeight="1" thickBot="1">
      <c r="A44" s="19"/>
      <c r="E44" s="23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40"/>
      <c r="U44" s="28"/>
    </row>
    <row r="45" spans="1:21" ht="19.5" customHeight="1">
      <c r="A45" s="336" t="s">
        <v>772</v>
      </c>
      <c r="B45" s="353"/>
      <c r="C45" s="51" t="s">
        <v>238</v>
      </c>
      <c r="D45" s="10" t="s">
        <v>242</v>
      </c>
      <c r="E45" s="192" t="s">
        <v>243</v>
      </c>
      <c r="F45" s="335"/>
      <c r="G45" s="335"/>
      <c r="H45" s="335"/>
      <c r="I45" s="335"/>
      <c r="J45" s="10"/>
      <c r="K45" s="10"/>
      <c r="L45" s="10"/>
      <c r="M45" s="10"/>
      <c r="N45" s="10"/>
      <c r="O45" s="10"/>
      <c r="P45" s="10"/>
      <c r="Q45" s="336" t="s">
        <v>768</v>
      </c>
      <c r="R45" s="353"/>
      <c r="S45" s="353"/>
      <c r="T45" s="353"/>
      <c r="U45" s="353"/>
    </row>
    <row r="46" spans="3:9" ht="19.5" customHeight="1">
      <c r="C46" s="5" t="s">
        <v>239</v>
      </c>
      <c r="D46" s="1" t="s">
        <v>242</v>
      </c>
      <c r="E46" s="193" t="s">
        <v>379</v>
      </c>
      <c r="F46" s="227"/>
      <c r="G46" s="227"/>
      <c r="H46" s="227"/>
      <c r="I46" s="227"/>
    </row>
    <row r="47" spans="3:9" ht="19.5" customHeight="1">
      <c r="C47" s="5" t="s">
        <v>240</v>
      </c>
      <c r="D47" s="1" t="s">
        <v>242</v>
      </c>
      <c r="E47" s="193" t="s">
        <v>244</v>
      </c>
      <c r="F47" s="227"/>
      <c r="G47" s="227"/>
      <c r="H47" s="227"/>
      <c r="I47" s="227"/>
    </row>
    <row r="48" spans="3:9" ht="19.5" customHeight="1">
      <c r="C48" s="5" t="s">
        <v>241</v>
      </c>
      <c r="D48" s="1" t="s">
        <v>242</v>
      </c>
      <c r="E48" s="193" t="s">
        <v>245</v>
      </c>
      <c r="F48" s="227"/>
      <c r="G48" s="227"/>
      <c r="H48" s="227"/>
      <c r="I48" s="227"/>
    </row>
    <row r="49" spans="1:21" ht="19.5" customHeight="1">
      <c r="A49" s="358" t="s">
        <v>159</v>
      </c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224" t="s">
        <v>160</v>
      </c>
      <c r="M49" s="224"/>
      <c r="N49" s="224"/>
      <c r="O49" s="224"/>
      <c r="P49" s="224"/>
      <c r="Q49" s="224"/>
      <c r="R49" s="224"/>
      <c r="S49" s="224"/>
      <c r="T49" s="224"/>
      <c r="U49" s="224"/>
    </row>
    <row r="50" spans="1:8" ht="19.5" customHeight="1" thickBot="1">
      <c r="A50" s="253" t="s">
        <v>421</v>
      </c>
      <c r="B50" s="253"/>
      <c r="C50" s="253"/>
      <c r="D50" s="253"/>
      <c r="E50" s="253"/>
      <c r="F50" s="34"/>
      <c r="G50" s="34"/>
      <c r="H50" s="34"/>
    </row>
    <row r="51" spans="1:21" ht="19.5" customHeight="1">
      <c r="A51" s="217" t="s">
        <v>126</v>
      </c>
      <c r="B51" s="247"/>
      <c r="C51" s="247"/>
      <c r="D51" s="247"/>
      <c r="E51" s="247"/>
      <c r="F51" s="246" t="s">
        <v>112</v>
      </c>
      <c r="G51" s="32" t="s">
        <v>111</v>
      </c>
      <c r="H51" s="246" t="s">
        <v>113</v>
      </c>
      <c r="I51" s="246" t="s">
        <v>114</v>
      </c>
      <c r="J51" s="246" t="s">
        <v>115</v>
      </c>
      <c r="K51" s="32" t="s">
        <v>117</v>
      </c>
      <c r="L51" s="32" t="s">
        <v>118</v>
      </c>
      <c r="M51" s="246" t="s">
        <v>120</v>
      </c>
      <c r="N51" s="246" t="s">
        <v>121</v>
      </c>
      <c r="O51" s="246" t="s">
        <v>122</v>
      </c>
      <c r="P51" s="246" t="s">
        <v>123</v>
      </c>
      <c r="Q51" s="246" t="s">
        <v>124</v>
      </c>
      <c r="R51" s="33" t="s">
        <v>816</v>
      </c>
      <c r="S51" s="246" t="s">
        <v>125</v>
      </c>
      <c r="T51" s="247"/>
      <c r="U51" s="356"/>
    </row>
    <row r="52" spans="1:21" ht="19.5" customHeight="1">
      <c r="A52" s="199"/>
      <c r="B52" s="218"/>
      <c r="C52" s="218"/>
      <c r="D52" s="218"/>
      <c r="E52" s="218"/>
      <c r="F52" s="342"/>
      <c r="G52" s="26" t="s">
        <v>110</v>
      </c>
      <c r="H52" s="342"/>
      <c r="I52" s="342"/>
      <c r="J52" s="342"/>
      <c r="K52" s="26" t="s">
        <v>116</v>
      </c>
      <c r="L52" s="26" t="s">
        <v>119</v>
      </c>
      <c r="M52" s="342"/>
      <c r="N52" s="342"/>
      <c r="O52" s="342"/>
      <c r="P52" s="342"/>
      <c r="Q52" s="342"/>
      <c r="R52" s="25" t="s">
        <v>817</v>
      </c>
      <c r="S52" s="218"/>
      <c r="T52" s="218"/>
      <c r="U52" s="357"/>
    </row>
    <row r="53" spans="1:19" ht="4.5" customHeight="1">
      <c r="A53" s="19"/>
      <c r="E53" s="24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35"/>
    </row>
    <row r="54" spans="1:21" ht="19.5" customHeight="1">
      <c r="A54" s="359" t="s">
        <v>196</v>
      </c>
      <c r="B54" s="35"/>
      <c r="C54" s="270" t="s">
        <v>161</v>
      </c>
      <c r="D54" s="339"/>
      <c r="E54" s="340"/>
      <c r="F54" s="22">
        <v>98.4</v>
      </c>
      <c r="G54" s="22">
        <v>0.3</v>
      </c>
      <c r="H54" s="22">
        <v>100.7</v>
      </c>
      <c r="I54" s="22">
        <v>99.6</v>
      </c>
      <c r="J54" s="22">
        <v>99.4</v>
      </c>
      <c r="K54" s="22">
        <v>84.7</v>
      </c>
      <c r="L54" s="22">
        <v>97.8</v>
      </c>
      <c r="M54" s="22">
        <v>101</v>
      </c>
      <c r="N54" s="22">
        <v>98.6</v>
      </c>
      <c r="O54" s="22">
        <v>104</v>
      </c>
      <c r="P54" s="22">
        <v>90.2</v>
      </c>
      <c r="Q54" s="22">
        <v>102.7</v>
      </c>
      <c r="R54" s="22">
        <v>98.1</v>
      </c>
      <c r="S54" s="142" t="s">
        <v>161</v>
      </c>
      <c r="T54" s="38"/>
      <c r="U54" s="360" t="s">
        <v>196</v>
      </c>
    </row>
    <row r="55" spans="1:21" ht="19.5" customHeight="1">
      <c r="A55" s="359"/>
      <c r="B55" s="36"/>
      <c r="C55" s="270" t="s">
        <v>162</v>
      </c>
      <c r="D55" s="339"/>
      <c r="E55" s="340"/>
      <c r="F55" s="22">
        <v>97</v>
      </c>
      <c r="G55" s="22">
        <v>-0.1</v>
      </c>
      <c r="H55" s="22">
        <v>98.6</v>
      </c>
      <c r="I55" s="22">
        <v>95.4</v>
      </c>
      <c r="J55" s="22">
        <v>104.6</v>
      </c>
      <c r="K55" s="22">
        <v>86.3</v>
      </c>
      <c r="L55" s="22">
        <v>93.3</v>
      </c>
      <c r="M55" s="22">
        <v>99</v>
      </c>
      <c r="N55" s="22">
        <v>98.5</v>
      </c>
      <c r="O55" s="22">
        <v>107.2</v>
      </c>
      <c r="P55" s="22">
        <v>90.7</v>
      </c>
      <c r="Q55" s="22">
        <v>100.2</v>
      </c>
      <c r="R55" s="22">
        <v>97.2</v>
      </c>
      <c r="S55" s="142" t="s">
        <v>162</v>
      </c>
      <c r="T55" s="17"/>
      <c r="U55" s="360"/>
    </row>
    <row r="56" spans="1:21" ht="19.5" customHeight="1">
      <c r="A56" s="359"/>
      <c r="B56" s="36"/>
      <c r="C56" s="270" t="s">
        <v>163</v>
      </c>
      <c r="D56" s="339"/>
      <c r="E56" s="340"/>
      <c r="F56" s="22">
        <v>98.4</v>
      </c>
      <c r="G56" s="22">
        <v>-0.5</v>
      </c>
      <c r="H56" s="22">
        <v>100.7</v>
      </c>
      <c r="I56" s="22">
        <v>95.7</v>
      </c>
      <c r="J56" s="22">
        <v>98.9</v>
      </c>
      <c r="K56" s="22">
        <v>86.5</v>
      </c>
      <c r="L56" s="22">
        <v>100</v>
      </c>
      <c r="M56" s="22">
        <v>102.7</v>
      </c>
      <c r="N56" s="22">
        <v>98.9</v>
      </c>
      <c r="O56" s="22">
        <v>101.9</v>
      </c>
      <c r="P56" s="22">
        <v>93.5</v>
      </c>
      <c r="Q56" s="22">
        <v>103.7</v>
      </c>
      <c r="R56" s="22">
        <v>98.8</v>
      </c>
      <c r="S56" s="142" t="s">
        <v>163</v>
      </c>
      <c r="T56" s="17"/>
      <c r="U56" s="360"/>
    </row>
    <row r="57" spans="1:21" ht="19.5" customHeight="1">
      <c r="A57" s="359"/>
      <c r="B57" s="36"/>
      <c r="C57" s="270" t="s">
        <v>164</v>
      </c>
      <c r="D57" s="339"/>
      <c r="E57" s="340"/>
      <c r="F57" s="22">
        <v>96.7</v>
      </c>
      <c r="G57" s="22">
        <v>0.4</v>
      </c>
      <c r="H57" s="22">
        <v>97.1</v>
      </c>
      <c r="I57" s="22">
        <v>97.9</v>
      </c>
      <c r="J57" s="22">
        <v>99.8</v>
      </c>
      <c r="K57" s="22">
        <v>88.4</v>
      </c>
      <c r="L57" s="22">
        <v>91.3</v>
      </c>
      <c r="M57" s="22">
        <v>103.1</v>
      </c>
      <c r="N57" s="22">
        <v>98.1</v>
      </c>
      <c r="O57" s="22">
        <v>102</v>
      </c>
      <c r="P57" s="22">
        <v>89.5</v>
      </c>
      <c r="Q57" s="22">
        <v>102.4</v>
      </c>
      <c r="R57" s="22">
        <v>96.4</v>
      </c>
      <c r="S57" s="142" t="s">
        <v>164</v>
      </c>
      <c r="T57" s="17"/>
      <c r="U57" s="360"/>
    </row>
    <row r="58" spans="1:21" ht="19.5" customHeight="1">
      <c r="A58" s="359"/>
      <c r="B58" s="36"/>
      <c r="C58" s="270" t="s">
        <v>165</v>
      </c>
      <c r="D58" s="339"/>
      <c r="E58" s="340"/>
      <c r="F58" s="22">
        <v>98.3</v>
      </c>
      <c r="G58" s="22">
        <v>0.3</v>
      </c>
      <c r="H58" s="22">
        <v>98.8</v>
      </c>
      <c r="I58" s="22">
        <v>100</v>
      </c>
      <c r="J58" s="22">
        <v>97.4</v>
      </c>
      <c r="K58" s="22">
        <v>95.1</v>
      </c>
      <c r="L58" s="22">
        <v>96.6</v>
      </c>
      <c r="M58" s="22">
        <v>101.6</v>
      </c>
      <c r="N58" s="22">
        <v>97.9</v>
      </c>
      <c r="O58" s="22">
        <v>102.8</v>
      </c>
      <c r="P58" s="22">
        <v>92.6</v>
      </c>
      <c r="Q58" s="22">
        <v>103.3</v>
      </c>
      <c r="R58" s="22">
        <v>97.8</v>
      </c>
      <c r="S58" s="142" t="s">
        <v>165</v>
      </c>
      <c r="T58" s="17"/>
      <c r="U58" s="360"/>
    </row>
    <row r="59" spans="1:21" ht="19.5" customHeight="1">
      <c r="A59" s="359"/>
      <c r="B59" s="36"/>
      <c r="C59" s="270" t="s">
        <v>166</v>
      </c>
      <c r="D59" s="339"/>
      <c r="E59" s="340"/>
      <c r="F59" s="22">
        <v>97.7</v>
      </c>
      <c r="G59" s="22">
        <v>0.2</v>
      </c>
      <c r="H59" s="22">
        <v>97.7</v>
      </c>
      <c r="I59" s="22">
        <v>98.5</v>
      </c>
      <c r="J59" s="22">
        <v>100.3</v>
      </c>
      <c r="K59" s="22">
        <v>92.1</v>
      </c>
      <c r="L59" s="22">
        <v>94.5</v>
      </c>
      <c r="M59" s="22">
        <v>102.9</v>
      </c>
      <c r="N59" s="22">
        <v>98.3</v>
      </c>
      <c r="O59" s="22">
        <v>102.5</v>
      </c>
      <c r="P59" s="22">
        <v>93.4</v>
      </c>
      <c r="Q59" s="22">
        <v>100.9</v>
      </c>
      <c r="R59" s="22">
        <v>97.4</v>
      </c>
      <c r="S59" s="142" t="s">
        <v>166</v>
      </c>
      <c r="T59" s="17"/>
      <c r="U59" s="360"/>
    </row>
    <row r="60" spans="1:21" ht="19.5" customHeight="1">
      <c r="A60" s="359"/>
      <c r="B60" s="36"/>
      <c r="C60" s="270"/>
      <c r="D60" s="339"/>
      <c r="E60" s="340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142"/>
      <c r="T60" s="17"/>
      <c r="U60" s="360"/>
    </row>
    <row r="61" spans="1:21" ht="19.5" customHeight="1">
      <c r="A61" s="359"/>
      <c r="B61" s="36"/>
      <c r="C61" s="270" t="s">
        <v>167</v>
      </c>
      <c r="D61" s="339"/>
      <c r="E61" s="340"/>
      <c r="F61" s="22">
        <v>96.4</v>
      </c>
      <c r="G61" s="22">
        <v>0</v>
      </c>
      <c r="H61" s="22">
        <v>96.1</v>
      </c>
      <c r="I61" s="22">
        <v>97.4</v>
      </c>
      <c r="J61" s="22">
        <v>98.3</v>
      </c>
      <c r="K61" s="22">
        <v>84.4</v>
      </c>
      <c r="L61" s="22">
        <v>87.5</v>
      </c>
      <c r="M61" s="22">
        <v>104.4</v>
      </c>
      <c r="N61" s="22">
        <v>98.4</v>
      </c>
      <c r="O61" s="22">
        <v>103</v>
      </c>
      <c r="P61" s="22">
        <v>91.8</v>
      </c>
      <c r="Q61" s="22">
        <v>99.9</v>
      </c>
      <c r="R61" s="22">
        <v>96.3</v>
      </c>
      <c r="S61" s="142" t="s">
        <v>167</v>
      </c>
      <c r="T61" s="17"/>
      <c r="U61" s="360"/>
    </row>
    <row r="62" spans="1:21" ht="19.5" customHeight="1">
      <c r="A62" s="359"/>
      <c r="B62" s="36"/>
      <c r="C62" s="270" t="s">
        <v>168</v>
      </c>
      <c r="D62" s="339"/>
      <c r="E62" s="340"/>
      <c r="F62" s="22">
        <v>97.4</v>
      </c>
      <c r="G62" s="22">
        <v>-0.4</v>
      </c>
      <c r="H62" s="22">
        <v>97.1</v>
      </c>
      <c r="I62" s="22">
        <v>100</v>
      </c>
      <c r="J62" s="22">
        <v>98.3</v>
      </c>
      <c r="K62" s="22">
        <v>83.3</v>
      </c>
      <c r="L62" s="22">
        <v>95.7</v>
      </c>
      <c r="M62" s="22">
        <v>104.9</v>
      </c>
      <c r="N62" s="22">
        <v>98.3</v>
      </c>
      <c r="O62" s="22">
        <v>102.7</v>
      </c>
      <c r="P62" s="22">
        <v>90.8</v>
      </c>
      <c r="Q62" s="22">
        <v>102.3</v>
      </c>
      <c r="R62" s="22">
        <v>97</v>
      </c>
      <c r="S62" s="142" t="s">
        <v>168</v>
      </c>
      <c r="T62" s="17"/>
      <c r="U62" s="360"/>
    </row>
    <row r="63" spans="1:21" ht="19.5" customHeight="1">
      <c r="A63" s="359"/>
      <c r="B63" s="36"/>
      <c r="C63" s="270" t="s">
        <v>169</v>
      </c>
      <c r="D63" s="339"/>
      <c r="E63" s="340"/>
      <c r="F63" s="22">
        <v>98.2</v>
      </c>
      <c r="G63" s="22">
        <v>0</v>
      </c>
      <c r="H63" s="22">
        <v>99.5</v>
      </c>
      <c r="I63" s="22">
        <v>101.4</v>
      </c>
      <c r="J63" s="22">
        <v>97.9</v>
      </c>
      <c r="K63" s="22">
        <v>80.3</v>
      </c>
      <c r="L63" s="22">
        <v>99.9</v>
      </c>
      <c r="M63" s="22">
        <v>102.7</v>
      </c>
      <c r="N63" s="22">
        <v>98.6</v>
      </c>
      <c r="O63" s="22">
        <v>103.3</v>
      </c>
      <c r="P63" s="22">
        <v>89.6</v>
      </c>
      <c r="Q63" s="22">
        <v>101.7</v>
      </c>
      <c r="R63" s="22">
        <v>97.5</v>
      </c>
      <c r="S63" s="142" t="s">
        <v>169</v>
      </c>
      <c r="T63" s="17"/>
      <c r="U63" s="360"/>
    </row>
    <row r="64" spans="1:21" ht="19.5" customHeight="1">
      <c r="A64" s="359"/>
      <c r="B64" s="36"/>
      <c r="C64" s="270" t="s">
        <v>170</v>
      </c>
      <c r="D64" s="339"/>
      <c r="E64" s="340"/>
      <c r="F64" s="22">
        <v>98.5</v>
      </c>
      <c r="G64" s="22">
        <v>0.2</v>
      </c>
      <c r="H64" s="22">
        <v>99.4</v>
      </c>
      <c r="I64" s="22">
        <v>99.2</v>
      </c>
      <c r="J64" s="22">
        <v>99.3</v>
      </c>
      <c r="K64" s="22">
        <v>90.7</v>
      </c>
      <c r="L64" s="22">
        <v>95.7</v>
      </c>
      <c r="M64" s="22">
        <v>104.4</v>
      </c>
      <c r="N64" s="22">
        <v>99.5</v>
      </c>
      <c r="O64" s="22">
        <v>103.9</v>
      </c>
      <c r="P64" s="22">
        <v>92.6</v>
      </c>
      <c r="Q64" s="22">
        <v>101.2</v>
      </c>
      <c r="R64" s="22">
        <v>98.3</v>
      </c>
      <c r="S64" s="142" t="s">
        <v>170</v>
      </c>
      <c r="T64" s="17"/>
      <c r="U64" s="360"/>
    </row>
    <row r="65" spans="1:21" ht="19.5" customHeight="1">
      <c r="A65" s="359"/>
      <c r="B65" s="36"/>
      <c r="C65" s="270"/>
      <c r="D65" s="339"/>
      <c r="E65" s="340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142"/>
      <c r="T65" s="17"/>
      <c r="U65" s="360"/>
    </row>
    <row r="66" spans="1:21" ht="19.5" customHeight="1">
      <c r="A66" s="359"/>
      <c r="B66" s="36"/>
      <c r="C66" s="270" t="s">
        <v>171</v>
      </c>
      <c r="D66" s="339"/>
      <c r="E66" s="340"/>
      <c r="F66" s="22">
        <v>98.2</v>
      </c>
      <c r="G66" s="22">
        <v>0</v>
      </c>
      <c r="H66" s="22">
        <v>98.7</v>
      </c>
      <c r="I66" s="22">
        <v>99.4</v>
      </c>
      <c r="J66" s="22">
        <v>99.9</v>
      </c>
      <c r="K66" s="22">
        <v>93</v>
      </c>
      <c r="L66" s="22">
        <v>96.4</v>
      </c>
      <c r="M66" s="22">
        <v>100.4</v>
      </c>
      <c r="N66" s="22">
        <v>98.7</v>
      </c>
      <c r="O66" s="22">
        <v>107.1</v>
      </c>
      <c r="P66" s="22">
        <v>92</v>
      </c>
      <c r="Q66" s="22">
        <v>99.5</v>
      </c>
      <c r="R66" s="22">
        <v>97.7</v>
      </c>
      <c r="S66" s="142" t="s">
        <v>171</v>
      </c>
      <c r="T66" s="17"/>
      <c r="U66" s="360"/>
    </row>
    <row r="67" spans="1:21" ht="19.5" customHeight="1">
      <c r="A67" s="359"/>
      <c r="B67" s="36"/>
      <c r="C67" s="270" t="s">
        <v>172</v>
      </c>
      <c r="D67" s="339"/>
      <c r="E67" s="340"/>
      <c r="F67" s="22">
        <v>98.6</v>
      </c>
      <c r="G67" s="22">
        <v>0</v>
      </c>
      <c r="H67" s="22">
        <v>99.6</v>
      </c>
      <c r="I67" s="22">
        <v>100.1</v>
      </c>
      <c r="J67" s="22">
        <v>100.9</v>
      </c>
      <c r="K67" s="22">
        <v>88.3</v>
      </c>
      <c r="L67" s="22">
        <v>96.6</v>
      </c>
      <c r="M67" s="22">
        <v>103</v>
      </c>
      <c r="N67" s="22">
        <v>97.6</v>
      </c>
      <c r="O67" s="22">
        <v>103</v>
      </c>
      <c r="P67" s="22">
        <v>92.2</v>
      </c>
      <c r="Q67" s="22">
        <v>102.6</v>
      </c>
      <c r="R67" s="22">
        <v>98.2</v>
      </c>
      <c r="S67" s="142" t="s">
        <v>172</v>
      </c>
      <c r="T67" s="17"/>
      <c r="U67" s="360"/>
    </row>
    <row r="68" spans="1:21" ht="19.5" customHeight="1">
      <c r="A68" s="359"/>
      <c r="B68" s="36"/>
      <c r="C68" s="270" t="s">
        <v>173</v>
      </c>
      <c r="D68" s="339"/>
      <c r="E68" s="340"/>
      <c r="F68" s="22">
        <v>98.1</v>
      </c>
      <c r="G68" s="22">
        <v>-0.2</v>
      </c>
      <c r="H68" s="22">
        <v>99.8</v>
      </c>
      <c r="I68" s="22">
        <v>97</v>
      </c>
      <c r="J68" s="22">
        <v>99</v>
      </c>
      <c r="K68" s="22">
        <v>88.7</v>
      </c>
      <c r="L68" s="22">
        <v>96.5</v>
      </c>
      <c r="M68" s="22">
        <v>101.8</v>
      </c>
      <c r="N68" s="22">
        <v>97.3</v>
      </c>
      <c r="O68" s="22">
        <v>103.3</v>
      </c>
      <c r="P68" s="22">
        <v>94.2</v>
      </c>
      <c r="Q68" s="22">
        <v>102</v>
      </c>
      <c r="R68" s="22">
        <v>98</v>
      </c>
      <c r="S68" s="142" t="s">
        <v>173</v>
      </c>
      <c r="T68" s="17"/>
      <c r="U68" s="360"/>
    </row>
    <row r="69" spans="1:21" ht="19.5" customHeight="1">
      <c r="A69" s="359"/>
      <c r="B69" s="36"/>
      <c r="C69" s="270" t="s">
        <v>174</v>
      </c>
      <c r="D69" s="339"/>
      <c r="E69" s="340"/>
      <c r="F69" s="22">
        <v>96.3</v>
      </c>
      <c r="G69" s="22">
        <v>0.5</v>
      </c>
      <c r="H69" s="22">
        <v>100.5</v>
      </c>
      <c r="I69" s="22">
        <v>89.4</v>
      </c>
      <c r="J69" s="22">
        <v>97.7</v>
      </c>
      <c r="K69" s="22">
        <v>81.9</v>
      </c>
      <c r="L69" s="22">
        <v>94.7</v>
      </c>
      <c r="M69" s="22">
        <v>102.3</v>
      </c>
      <c r="N69" s="22">
        <v>98.1</v>
      </c>
      <c r="O69" s="22">
        <v>104.4</v>
      </c>
      <c r="P69" s="22">
        <v>93.4</v>
      </c>
      <c r="Q69" s="22">
        <v>101.6</v>
      </c>
      <c r="R69" s="22">
        <v>97.7</v>
      </c>
      <c r="S69" s="142" t="s">
        <v>174</v>
      </c>
      <c r="T69" s="17"/>
      <c r="U69" s="360"/>
    </row>
    <row r="70" spans="1:21" ht="19.5" customHeight="1">
      <c r="A70" s="359"/>
      <c r="B70" s="36"/>
      <c r="C70" s="270" t="s">
        <v>175</v>
      </c>
      <c r="D70" s="339"/>
      <c r="E70" s="340"/>
      <c r="F70" s="22">
        <v>97.7</v>
      </c>
      <c r="G70" s="22">
        <v>-0.5</v>
      </c>
      <c r="H70" s="22">
        <v>100.5</v>
      </c>
      <c r="I70" s="22">
        <v>98.4</v>
      </c>
      <c r="J70" s="22">
        <v>98.7</v>
      </c>
      <c r="K70" s="22">
        <v>86.5</v>
      </c>
      <c r="L70" s="22">
        <v>88.2</v>
      </c>
      <c r="M70" s="22">
        <v>102.2</v>
      </c>
      <c r="N70" s="22">
        <v>98.8</v>
      </c>
      <c r="O70" s="22">
        <v>100.8</v>
      </c>
      <c r="P70" s="22">
        <v>91.2</v>
      </c>
      <c r="Q70" s="22">
        <v>102.8</v>
      </c>
      <c r="R70" s="22">
        <v>97.3</v>
      </c>
      <c r="S70" s="142" t="s">
        <v>175</v>
      </c>
      <c r="T70" s="17"/>
      <c r="U70" s="360"/>
    </row>
    <row r="71" spans="1:21" ht="19.5" customHeight="1">
      <c r="A71" s="359"/>
      <c r="B71" s="36"/>
      <c r="C71" s="270" t="s">
        <v>176</v>
      </c>
      <c r="D71" s="339"/>
      <c r="E71" s="340"/>
      <c r="F71" s="22">
        <v>97.1</v>
      </c>
      <c r="G71" s="22">
        <v>-0.2</v>
      </c>
      <c r="H71" s="22">
        <v>97.9</v>
      </c>
      <c r="I71" s="22">
        <v>101.2</v>
      </c>
      <c r="J71" s="22">
        <v>98.1</v>
      </c>
      <c r="K71" s="22">
        <v>83.1</v>
      </c>
      <c r="L71" s="22">
        <v>89.9</v>
      </c>
      <c r="M71" s="22">
        <v>99.6</v>
      </c>
      <c r="N71" s="22">
        <v>98.3</v>
      </c>
      <c r="O71" s="22">
        <v>99.3</v>
      </c>
      <c r="P71" s="22">
        <v>90.6</v>
      </c>
      <c r="Q71" s="22">
        <v>103.4</v>
      </c>
      <c r="R71" s="22">
        <v>96.2</v>
      </c>
      <c r="S71" s="142" t="s">
        <v>176</v>
      </c>
      <c r="T71" s="17"/>
      <c r="U71" s="360"/>
    </row>
    <row r="72" spans="1:21" ht="19.5" customHeight="1">
      <c r="A72" s="359"/>
      <c r="B72" s="36"/>
      <c r="C72" s="270"/>
      <c r="D72" s="339"/>
      <c r="E72" s="340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142"/>
      <c r="T72" s="17"/>
      <c r="U72" s="360"/>
    </row>
    <row r="73" spans="1:21" ht="19.5" customHeight="1">
      <c r="A73" s="359"/>
      <c r="B73" s="36"/>
      <c r="C73" s="270" t="s">
        <v>177</v>
      </c>
      <c r="D73" s="339"/>
      <c r="E73" s="340"/>
      <c r="F73" s="22">
        <v>98.3</v>
      </c>
      <c r="G73" s="22">
        <v>-0.2</v>
      </c>
      <c r="H73" s="22">
        <v>101.6</v>
      </c>
      <c r="I73" s="22">
        <v>98.7</v>
      </c>
      <c r="J73" s="22">
        <v>97.1</v>
      </c>
      <c r="K73" s="22">
        <v>94.7</v>
      </c>
      <c r="L73" s="22">
        <v>94.2</v>
      </c>
      <c r="M73" s="22">
        <v>103.1</v>
      </c>
      <c r="N73" s="22">
        <v>97</v>
      </c>
      <c r="O73" s="22">
        <v>102</v>
      </c>
      <c r="P73" s="22">
        <v>91</v>
      </c>
      <c r="Q73" s="22">
        <v>100.4</v>
      </c>
      <c r="R73" s="22">
        <v>98.1</v>
      </c>
      <c r="S73" s="142" t="s">
        <v>177</v>
      </c>
      <c r="T73" s="17"/>
      <c r="U73" s="360"/>
    </row>
    <row r="74" spans="1:21" ht="19.5" customHeight="1">
      <c r="A74" s="359"/>
      <c r="B74" s="36"/>
      <c r="C74" s="270" t="s">
        <v>178</v>
      </c>
      <c r="D74" s="339"/>
      <c r="E74" s="340"/>
      <c r="F74" s="22">
        <v>98.1</v>
      </c>
      <c r="G74" s="22">
        <v>-0.3</v>
      </c>
      <c r="H74" s="22">
        <v>99.5</v>
      </c>
      <c r="I74" s="22">
        <v>101</v>
      </c>
      <c r="J74" s="22">
        <v>99.8</v>
      </c>
      <c r="K74" s="22">
        <v>90.3</v>
      </c>
      <c r="L74" s="22">
        <v>91.7</v>
      </c>
      <c r="M74" s="22">
        <v>100</v>
      </c>
      <c r="N74" s="22">
        <v>98.5</v>
      </c>
      <c r="O74" s="22">
        <v>100.7</v>
      </c>
      <c r="P74" s="22">
        <v>90.4</v>
      </c>
      <c r="Q74" s="22">
        <v>100.5</v>
      </c>
      <c r="R74" s="22">
        <v>97.4</v>
      </c>
      <c r="S74" s="142" t="s">
        <v>178</v>
      </c>
      <c r="T74" s="17"/>
      <c r="U74" s="360"/>
    </row>
    <row r="75" spans="1:21" ht="19.5" customHeight="1">
      <c r="A75" s="359"/>
      <c r="B75" s="36"/>
      <c r="C75" s="270" t="s">
        <v>179</v>
      </c>
      <c r="D75" s="339"/>
      <c r="E75" s="340"/>
      <c r="F75" s="22">
        <v>98.6</v>
      </c>
      <c r="G75" s="22">
        <v>0.2</v>
      </c>
      <c r="H75" s="22">
        <v>99.3</v>
      </c>
      <c r="I75" s="22">
        <v>100.6</v>
      </c>
      <c r="J75" s="22">
        <v>101.3</v>
      </c>
      <c r="K75" s="22">
        <v>90.7</v>
      </c>
      <c r="L75" s="22">
        <v>95.6</v>
      </c>
      <c r="M75" s="22">
        <v>102</v>
      </c>
      <c r="N75" s="22">
        <v>98.2</v>
      </c>
      <c r="O75" s="22">
        <v>105.6</v>
      </c>
      <c r="P75" s="22">
        <v>90.5</v>
      </c>
      <c r="Q75" s="22">
        <v>103.7</v>
      </c>
      <c r="R75" s="22">
        <v>98.2</v>
      </c>
      <c r="S75" s="142" t="s">
        <v>179</v>
      </c>
      <c r="T75" s="17"/>
      <c r="U75" s="360"/>
    </row>
    <row r="76" spans="1:21" ht="19.5" customHeight="1">
      <c r="A76" s="359"/>
      <c r="B76" s="36"/>
      <c r="C76" s="270" t="s">
        <v>180</v>
      </c>
      <c r="D76" s="339"/>
      <c r="E76" s="340"/>
      <c r="F76" s="22">
        <v>97.8</v>
      </c>
      <c r="G76" s="22">
        <v>-0.3</v>
      </c>
      <c r="H76" s="22">
        <v>98.7</v>
      </c>
      <c r="I76" s="22">
        <v>99.8</v>
      </c>
      <c r="J76" s="22">
        <v>99.9</v>
      </c>
      <c r="K76" s="22">
        <v>86.2</v>
      </c>
      <c r="L76" s="22">
        <v>95.5</v>
      </c>
      <c r="M76" s="22">
        <v>100.8</v>
      </c>
      <c r="N76" s="22">
        <v>97.7</v>
      </c>
      <c r="O76" s="22">
        <v>103.9</v>
      </c>
      <c r="P76" s="22">
        <v>91.9</v>
      </c>
      <c r="Q76" s="22">
        <v>100.6</v>
      </c>
      <c r="R76" s="22">
        <v>97.7</v>
      </c>
      <c r="S76" s="142" t="s">
        <v>180</v>
      </c>
      <c r="T76" s="17"/>
      <c r="U76" s="360"/>
    </row>
    <row r="77" spans="1:21" ht="19.5" customHeight="1">
      <c r="A77" s="359"/>
      <c r="B77" s="36"/>
      <c r="C77" s="270" t="s">
        <v>181</v>
      </c>
      <c r="D77" s="339"/>
      <c r="E77" s="340"/>
      <c r="F77" s="22">
        <v>98.6</v>
      </c>
      <c r="G77" s="22">
        <v>0.3</v>
      </c>
      <c r="H77" s="22">
        <v>99.6</v>
      </c>
      <c r="I77" s="22">
        <v>104.2</v>
      </c>
      <c r="J77" s="22">
        <v>99.9</v>
      </c>
      <c r="K77" s="22">
        <v>88.8</v>
      </c>
      <c r="L77" s="22">
        <v>93.8</v>
      </c>
      <c r="M77" s="22">
        <v>101.8</v>
      </c>
      <c r="N77" s="22">
        <v>98.6</v>
      </c>
      <c r="O77" s="22">
        <v>105.2</v>
      </c>
      <c r="P77" s="22">
        <v>88.1</v>
      </c>
      <c r="Q77" s="22">
        <v>100.9</v>
      </c>
      <c r="R77" s="22">
        <v>97.3</v>
      </c>
      <c r="S77" s="142" t="s">
        <v>181</v>
      </c>
      <c r="T77" s="17"/>
      <c r="U77" s="360"/>
    </row>
    <row r="78" spans="1:21" ht="19.5" customHeight="1">
      <c r="A78" s="359"/>
      <c r="B78" s="36"/>
      <c r="C78" s="270"/>
      <c r="D78" s="339"/>
      <c r="E78" s="340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142"/>
      <c r="T78" s="17"/>
      <c r="U78" s="360"/>
    </row>
    <row r="79" spans="1:21" ht="19.5" customHeight="1">
      <c r="A79" s="359"/>
      <c r="B79" s="36"/>
      <c r="C79" s="270" t="s">
        <v>182</v>
      </c>
      <c r="D79" s="339"/>
      <c r="E79" s="340"/>
      <c r="F79" s="22">
        <v>98.1</v>
      </c>
      <c r="G79" s="22">
        <v>0</v>
      </c>
      <c r="H79" s="22">
        <v>98.5</v>
      </c>
      <c r="I79" s="22">
        <v>100.5</v>
      </c>
      <c r="J79" s="22">
        <v>104.2</v>
      </c>
      <c r="K79" s="22">
        <v>86.9</v>
      </c>
      <c r="L79" s="22">
        <v>92.7</v>
      </c>
      <c r="M79" s="22">
        <v>100.5</v>
      </c>
      <c r="N79" s="22">
        <v>98.6</v>
      </c>
      <c r="O79" s="22">
        <v>100.3</v>
      </c>
      <c r="P79" s="22">
        <v>92.2</v>
      </c>
      <c r="Q79" s="22">
        <v>103</v>
      </c>
      <c r="R79" s="22">
        <v>97.5</v>
      </c>
      <c r="S79" s="142" t="s">
        <v>182</v>
      </c>
      <c r="T79" s="17"/>
      <c r="U79" s="360"/>
    </row>
    <row r="80" spans="1:21" ht="19.5" customHeight="1">
      <c r="A80" s="359"/>
      <c r="B80" s="36"/>
      <c r="C80" s="270" t="s">
        <v>183</v>
      </c>
      <c r="D80" s="339"/>
      <c r="E80" s="340"/>
      <c r="F80" s="22">
        <v>98.5</v>
      </c>
      <c r="G80" s="22">
        <v>-0.1</v>
      </c>
      <c r="H80" s="22">
        <v>97.9</v>
      </c>
      <c r="I80" s="22">
        <v>100.8</v>
      </c>
      <c r="J80" s="22">
        <v>102.4</v>
      </c>
      <c r="K80" s="22">
        <v>93.5</v>
      </c>
      <c r="L80" s="22">
        <v>94.9</v>
      </c>
      <c r="M80" s="22">
        <v>101.5</v>
      </c>
      <c r="N80" s="22">
        <v>98.3</v>
      </c>
      <c r="O80" s="22">
        <v>103.5</v>
      </c>
      <c r="P80" s="22">
        <v>93.1</v>
      </c>
      <c r="Q80" s="22">
        <v>101.7</v>
      </c>
      <c r="R80" s="22">
        <v>98</v>
      </c>
      <c r="S80" s="142" t="s">
        <v>183</v>
      </c>
      <c r="T80" s="17"/>
      <c r="U80" s="360"/>
    </row>
    <row r="81" spans="1:21" ht="19.5" customHeight="1">
      <c r="A81" s="359"/>
      <c r="B81" s="36"/>
      <c r="C81" s="270" t="s">
        <v>184</v>
      </c>
      <c r="D81" s="339"/>
      <c r="E81" s="340"/>
      <c r="F81" s="22">
        <v>98.3</v>
      </c>
      <c r="G81" s="22">
        <v>-0.1</v>
      </c>
      <c r="H81" s="22">
        <v>97.8</v>
      </c>
      <c r="I81" s="22">
        <v>102.1</v>
      </c>
      <c r="J81" s="22">
        <v>102.1</v>
      </c>
      <c r="K81" s="22">
        <v>89.4</v>
      </c>
      <c r="L81" s="22">
        <v>90.8</v>
      </c>
      <c r="M81" s="22">
        <v>101</v>
      </c>
      <c r="N81" s="22">
        <v>98.5</v>
      </c>
      <c r="O81" s="22">
        <v>105.1</v>
      </c>
      <c r="P81" s="22">
        <v>91.8</v>
      </c>
      <c r="Q81" s="22">
        <v>103.4</v>
      </c>
      <c r="R81" s="22">
        <v>97.6</v>
      </c>
      <c r="S81" s="142" t="s">
        <v>184</v>
      </c>
      <c r="T81" s="17"/>
      <c r="U81" s="360"/>
    </row>
    <row r="82" spans="1:21" ht="19.5" customHeight="1">
      <c r="A82" s="359"/>
      <c r="B82" s="36"/>
      <c r="C82" s="270" t="s">
        <v>185</v>
      </c>
      <c r="D82" s="339"/>
      <c r="E82" s="340"/>
      <c r="F82" s="22">
        <v>97.9</v>
      </c>
      <c r="G82" s="22">
        <v>0.1</v>
      </c>
      <c r="H82" s="22">
        <v>100.4</v>
      </c>
      <c r="I82" s="22">
        <v>99.6</v>
      </c>
      <c r="J82" s="22">
        <v>101.7</v>
      </c>
      <c r="K82" s="22">
        <v>81.4</v>
      </c>
      <c r="L82" s="22">
        <v>89.5</v>
      </c>
      <c r="M82" s="22">
        <v>104.2</v>
      </c>
      <c r="N82" s="22">
        <v>98.5</v>
      </c>
      <c r="O82" s="22">
        <v>106.2</v>
      </c>
      <c r="P82" s="22">
        <v>89</v>
      </c>
      <c r="Q82" s="22">
        <v>101.8</v>
      </c>
      <c r="R82" s="22">
        <v>97.7</v>
      </c>
      <c r="S82" s="142" t="s">
        <v>185</v>
      </c>
      <c r="T82" s="17"/>
      <c r="U82" s="360"/>
    </row>
    <row r="83" spans="1:21" ht="19.5" customHeight="1">
      <c r="A83" s="359"/>
      <c r="B83" s="36"/>
      <c r="C83" s="270"/>
      <c r="D83" s="339"/>
      <c r="E83" s="340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142"/>
      <c r="T83" s="17"/>
      <c r="U83" s="360"/>
    </row>
    <row r="84" spans="1:21" ht="19.5" customHeight="1">
      <c r="A84" s="359"/>
      <c r="B84" s="36"/>
      <c r="C84" s="270" t="s">
        <v>186</v>
      </c>
      <c r="D84" s="339"/>
      <c r="E84" s="340"/>
      <c r="F84" s="22">
        <v>96.2</v>
      </c>
      <c r="G84" s="22">
        <v>-0.4</v>
      </c>
      <c r="H84" s="22">
        <v>95.2</v>
      </c>
      <c r="I84" s="22">
        <v>102.5</v>
      </c>
      <c r="J84" s="22">
        <v>97.7</v>
      </c>
      <c r="K84" s="22">
        <v>77</v>
      </c>
      <c r="L84" s="22">
        <v>90.2</v>
      </c>
      <c r="M84" s="22">
        <v>98.4</v>
      </c>
      <c r="N84" s="22">
        <v>98.3</v>
      </c>
      <c r="O84" s="22">
        <v>102.6</v>
      </c>
      <c r="P84" s="22">
        <v>90.7</v>
      </c>
      <c r="Q84" s="22">
        <v>98.9</v>
      </c>
      <c r="R84" s="22">
        <v>95.6</v>
      </c>
      <c r="S84" s="142" t="s">
        <v>186</v>
      </c>
      <c r="T84" s="17"/>
      <c r="U84" s="360"/>
    </row>
    <row r="85" spans="1:21" ht="19.5" customHeight="1">
      <c r="A85" s="359"/>
      <c r="B85" s="36"/>
      <c r="C85" s="270" t="s">
        <v>187</v>
      </c>
      <c r="D85" s="339"/>
      <c r="E85" s="340"/>
      <c r="F85" s="22">
        <v>97.9</v>
      </c>
      <c r="G85" s="22">
        <v>-0.1</v>
      </c>
      <c r="H85" s="22">
        <v>101.2</v>
      </c>
      <c r="I85" s="22">
        <v>99.3</v>
      </c>
      <c r="J85" s="22">
        <v>98.3</v>
      </c>
      <c r="K85" s="22">
        <v>82.1</v>
      </c>
      <c r="L85" s="22">
        <v>96.5</v>
      </c>
      <c r="M85" s="22">
        <v>102.8</v>
      </c>
      <c r="N85" s="22">
        <v>96.7</v>
      </c>
      <c r="O85" s="22">
        <v>102.8</v>
      </c>
      <c r="P85" s="22">
        <v>89.7</v>
      </c>
      <c r="Q85" s="22">
        <v>102.2</v>
      </c>
      <c r="R85" s="22">
        <v>97.4</v>
      </c>
      <c r="S85" s="142" t="s">
        <v>187</v>
      </c>
      <c r="T85" s="17"/>
      <c r="U85" s="360"/>
    </row>
    <row r="86" spans="1:21" ht="19.5" customHeight="1">
      <c r="A86" s="359"/>
      <c r="B86" s="36"/>
      <c r="C86" s="270" t="s">
        <v>188</v>
      </c>
      <c r="D86" s="339"/>
      <c r="E86" s="340"/>
      <c r="F86" s="22">
        <v>99.3</v>
      </c>
      <c r="G86" s="22">
        <v>0.5</v>
      </c>
      <c r="H86" s="22">
        <v>99.1</v>
      </c>
      <c r="I86" s="22">
        <v>106.7</v>
      </c>
      <c r="J86" s="22">
        <v>99</v>
      </c>
      <c r="K86" s="22">
        <v>85.8</v>
      </c>
      <c r="L86" s="22">
        <v>97.2</v>
      </c>
      <c r="M86" s="22">
        <v>102.4</v>
      </c>
      <c r="N86" s="22">
        <v>98.6</v>
      </c>
      <c r="O86" s="22">
        <v>102.1</v>
      </c>
      <c r="P86" s="22">
        <v>89.6</v>
      </c>
      <c r="Q86" s="22">
        <v>103.8</v>
      </c>
      <c r="R86" s="22">
        <v>97.8</v>
      </c>
      <c r="S86" s="142" t="s">
        <v>188</v>
      </c>
      <c r="T86" s="17"/>
      <c r="U86" s="360"/>
    </row>
    <row r="87" spans="1:21" ht="19.5" customHeight="1">
      <c r="A87" s="359"/>
      <c r="B87" s="36"/>
      <c r="C87" s="270" t="s">
        <v>189</v>
      </c>
      <c r="D87" s="339"/>
      <c r="E87" s="340"/>
      <c r="F87" s="22">
        <v>97.9</v>
      </c>
      <c r="G87" s="22">
        <v>0</v>
      </c>
      <c r="H87" s="22">
        <v>100.6</v>
      </c>
      <c r="I87" s="22">
        <v>99.7</v>
      </c>
      <c r="J87" s="22">
        <v>99</v>
      </c>
      <c r="K87" s="22">
        <v>81.2</v>
      </c>
      <c r="L87" s="22">
        <v>95.1</v>
      </c>
      <c r="M87" s="22">
        <v>101.5</v>
      </c>
      <c r="N87" s="22">
        <v>98.1</v>
      </c>
      <c r="O87" s="22">
        <v>103</v>
      </c>
      <c r="P87" s="22">
        <v>88.4</v>
      </c>
      <c r="Q87" s="22">
        <v>102.3</v>
      </c>
      <c r="R87" s="22">
        <v>97.4</v>
      </c>
      <c r="S87" s="142" t="s">
        <v>189</v>
      </c>
      <c r="T87" s="17"/>
      <c r="U87" s="360"/>
    </row>
    <row r="88" spans="1:21" ht="19.5" customHeight="1">
      <c r="A88" s="359"/>
      <c r="B88" s="36"/>
      <c r="C88" s="270" t="s">
        <v>190</v>
      </c>
      <c r="D88" s="339"/>
      <c r="E88" s="340"/>
      <c r="F88" s="22">
        <v>97.8</v>
      </c>
      <c r="G88" s="22">
        <v>-0.1</v>
      </c>
      <c r="H88" s="22">
        <v>98.8</v>
      </c>
      <c r="I88" s="22">
        <v>101</v>
      </c>
      <c r="J88" s="22">
        <v>97.7</v>
      </c>
      <c r="K88" s="22">
        <v>89.9</v>
      </c>
      <c r="L88" s="22">
        <v>91.2</v>
      </c>
      <c r="M88" s="22">
        <v>102.7</v>
      </c>
      <c r="N88" s="22">
        <v>97.5</v>
      </c>
      <c r="O88" s="22">
        <v>103</v>
      </c>
      <c r="P88" s="22">
        <v>92</v>
      </c>
      <c r="Q88" s="22">
        <v>101.1</v>
      </c>
      <c r="R88" s="22">
        <v>97.1</v>
      </c>
      <c r="S88" s="142" t="s">
        <v>190</v>
      </c>
      <c r="T88" s="17"/>
      <c r="U88" s="360"/>
    </row>
    <row r="89" spans="1:21" ht="19.5" customHeight="1">
      <c r="A89" s="359"/>
      <c r="B89" s="36"/>
      <c r="C89" s="270" t="s">
        <v>191</v>
      </c>
      <c r="D89" s="339"/>
      <c r="E89" s="340"/>
      <c r="F89" s="22">
        <v>98</v>
      </c>
      <c r="G89" s="22">
        <v>-0.1</v>
      </c>
      <c r="H89" s="22">
        <v>100.3</v>
      </c>
      <c r="I89" s="22">
        <v>99.7</v>
      </c>
      <c r="J89" s="22">
        <v>101.1</v>
      </c>
      <c r="K89" s="22">
        <v>81.9</v>
      </c>
      <c r="L89" s="22">
        <v>93.2</v>
      </c>
      <c r="M89" s="22">
        <v>99.7</v>
      </c>
      <c r="N89" s="22">
        <v>98.1</v>
      </c>
      <c r="O89" s="22">
        <v>103.3</v>
      </c>
      <c r="P89" s="22">
        <v>91.4</v>
      </c>
      <c r="Q89" s="22">
        <v>103.7</v>
      </c>
      <c r="R89" s="22">
        <v>97.8</v>
      </c>
      <c r="S89" s="142" t="s">
        <v>191</v>
      </c>
      <c r="T89" s="17"/>
      <c r="U89" s="360"/>
    </row>
    <row r="90" spans="1:21" ht="19.5" customHeight="1">
      <c r="A90" s="359"/>
      <c r="B90" s="36"/>
      <c r="C90" s="270" t="s">
        <v>192</v>
      </c>
      <c r="D90" s="339"/>
      <c r="E90" s="340"/>
      <c r="F90" s="22">
        <v>98.3</v>
      </c>
      <c r="G90" s="22">
        <v>0.3</v>
      </c>
      <c r="H90" s="22">
        <v>100.5</v>
      </c>
      <c r="I90" s="22">
        <v>98.2</v>
      </c>
      <c r="J90" s="22">
        <v>98.4</v>
      </c>
      <c r="K90" s="22">
        <v>85.2</v>
      </c>
      <c r="L90" s="22">
        <v>95.1</v>
      </c>
      <c r="M90" s="22">
        <v>102.9</v>
      </c>
      <c r="N90" s="22">
        <v>98.3</v>
      </c>
      <c r="O90" s="22">
        <v>101.6</v>
      </c>
      <c r="P90" s="22">
        <v>94.4</v>
      </c>
      <c r="Q90" s="22">
        <v>102.4</v>
      </c>
      <c r="R90" s="22">
        <v>98.2</v>
      </c>
      <c r="S90" s="142" t="s">
        <v>192</v>
      </c>
      <c r="T90" s="17"/>
      <c r="U90" s="360"/>
    </row>
    <row r="91" spans="1:21" ht="19.5" customHeight="1">
      <c r="A91" s="359"/>
      <c r="B91" s="36"/>
      <c r="C91" s="270"/>
      <c r="D91" s="339"/>
      <c r="E91" s="340"/>
      <c r="F91" s="22"/>
      <c r="G91" s="22"/>
      <c r="H91" s="22"/>
      <c r="I91" s="22"/>
      <c r="J91" s="22"/>
      <c r="K91" s="22"/>
      <c r="L91" s="22"/>
      <c r="M91" s="22"/>
      <c r="N91" s="22" t="s">
        <v>575</v>
      </c>
      <c r="O91" s="22"/>
      <c r="P91" s="22"/>
      <c r="Q91" s="22"/>
      <c r="R91" s="22"/>
      <c r="S91" s="142"/>
      <c r="T91" s="17"/>
      <c r="U91" s="360"/>
    </row>
    <row r="92" spans="1:21" ht="19.5" customHeight="1">
      <c r="A92" s="359"/>
      <c r="B92" s="37"/>
      <c r="C92" s="270" t="s">
        <v>193</v>
      </c>
      <c r="D92" s="339"/>
      <c r="E92" s="340"/>
      <c r="F92" s="22">
        <v>97.7</v>
      </c>
      <c r="G92" s="22">
        <v>0.1</v>
      </c>
      <c r="H92" s="22">
        <v>98.9</v>
      </c>
      <c r="I92" s="22">
        <v>98.1</v>
      </c>
      <c r="J92" s="22">
        <v>101.5</v>
      </c>
      <c r="K92" s="22">
        <v>87.2</v>
      </c>
      <c r="L92" s="22">
        <v>86.3</v>
      </c>
      <c r="M92" s="22">
        <v>101.7</v>
      </c>
      <c r="N92" s="22">
        <v>97.7</v>
      </c>
      <c r="O92" s="22">
        <v>104.9</v>
      </c>
      <c r="P92" s="22">
        <v>94</v>
      </c>
      <c r="Q92" s="22">
        <v>100.2</v>
      </c>
      <c r="R92" s="22">
        <v>97.7</v>
      </c>
      <c r="S92" s="142" t="s">
        <v>193</v>
      </c>
      <c r="T92" s="39"/>
      <c r="U92" s="360"/>
    </row>
    <row r="93" spans="1:19" ht="19.5" customHeight="1">
      <c r="A93" s="19"/>
      <c r="C93" s="341"/>
      <c r="D93" s="339"/>
      <c r="E93" s="340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142"/>
    </row>
    <row r="94" spans="1:19" ht="19.5" customHeight="1">
      <c r="A94" s="19"/>
      <c r="C94" s="270" t="s">
        <v>194</v>
      </c>
      <c r="D94" s="339"/>
      <c r="E94" s="340"/>
      <c r="F94" s="22">
        <v>98.5</v>
      </c>
      <c r="G94" s="22">
        <v>0.1</v>
      </c>
      <c r="H94" s="22">
        <v>101.3</v>
      </c>
      <c r="I94" s="22">
        <v>99.8</v>
      </c>
      <c r="J94" s="22">
        <v>98.3</v>
      </c>
      <c r="K94" s="22">
        <v>88.8</v>
      </c>
      <c r="L94" s="22">
        <v>90.9</v>
      </c>
      <c r="M94" s="22">
        <v>103</v>
      </c>
      <c r="N94" s="22">
        <v>98.7</v>
      </c>
      <c r="O94" s="22">
        <v>103.5</v>
      </c>
      <c r="P94" s="22">
        <v>91.2</v>
      </c>
      <c r="Q94" s="22">
        <v>101.7</v>
      </c>
      <c r="R94" s="22">
        <v>98.2</v>
      </c>
      <c r="S94" s="142" t="s">
        <v>194</v>
      </c>
    </row>
    <row r="95" spans="1:19" ht="19.5" customHeight="1" thickBot="1">
      <c r="A95" s="19"/>
      <c r="C95" s="278" t="s">
        <v>195</v>
      </c>
      <c r="D95" s="337"/>
      <c r="E95" s="338"/>
      <c r="F95" s="22">
        <v>95.9</v>
      </c>
      <c r="G95" s="22">
        <v>0.3</v>
      </c>
      <c r="H95" s="22">
        <v>96.6</v>
      </c>
      <c r="I95" s="22">
        <v>96.9</v>
      </c>
      <c r="J95" s="22">
        <v>97.9</v>
      </c>
      <c r="K95" s="22">
        <v>77.2</v>
      </c>
      <c r="L95" s="22">
        <v>87.8</v>
      </c>
      <c r="M95" s="22">
        <v>99.8</v>
      </c>
      <c r="N95" s="22">
        <v>98.9</v>
      </c>
      <c r="O95" s="22">
        <v>102.2</v>
      </c>
      <c r="P95" s="22">
        <v>92.6</v>
      </c>
      <c r="Q95" s="22">
        <v>102.6</v>
      </c>
      <c r="R95" s="22">
        <v>95.8</v>
      </c>
      <c r="S95" s="143" t="s">
        <v>195</v>
      </c>
    </row>
    <row r="96" spans="1:21" ht="19.5" customHeight="1">
      <c r="A96" s="10"/>
      <c r="B96" s="29"/>
      <c r="C96" s="29"/>
      <c r="D96" s="29"/>
      <c r="E96" s="192"/>
      <c r="F96" s="335"/>
      <c r="G96" s="335"/>
      <c r="H96" s="10"/>
      <c r="I96" s="10"/>
      <c r="J96" s="10"/>
      <c r="K96" s="10"/>
      <c r="L96" s="10"/>
      <c r="M96" s="10"/>
      <c r="N96" s="10"/>
      <c r="O96" s="10"/>
      <c r="P96" s="10"/>
      <c r="Q96" s="336" t="s">
        <v>768</v>
      </c>
      <c r="R96" s="353"/>
      <c r="S96" s="353"/>
      <c r="T96" s="353"/>
      <c r="U96" s="353"/>
    </row>
  </sheetData>
  <mergeCells count="125">
    <mergeCell ref="E96:G96"/>
    <mergeCell ref="Q96:U96"/>
    <mergeCell ref="C55:E55"/>
    <mergeCell ref="C56:E56"/>
    <mergeCell ref="C57:E57"/>
    <mergeCell ref="C58:E58"/>
    <mergeCell ref="C59:E59"/>
    <mergeCell ref="C60:E60"/>
    <mergeCell ref="C61:E61"/>
    <mergeCell ref="C62:E62"/>
    <mergeCell ref="S51:U52"/>
    <mergeCell ref="A54:A92"/>
    <mergeCell ref="U54:U92"/>
    <mergeCell ref="M51:M52"/>
    <mergeCell ref="N51:N52"/>
    <mergeCell ref="O51:O52"/>
    <mergeCell ref="P51:P52"/>
    <mergeCell ref="F51:F52"/>
    <mergeCell ref="H51:H52"/>
    <mergeCell ref="J51:J52"/>
    <mergeCell ref="A1:K1"/>
    <mergeCell ref="L1:U1"/>
    <mergeCell ref="A49:K49"/>
    <mergeCell ref="L49:U49"/>
    <mergeCell ref="A45:B45"/>
    <mergeCell ref="A14:A23"/>
    <mergeCell ref="U7:U11"/>
    <mergeCell ref="U14:U23"/>
    <mergeCell ref="F3:F4"/>
    <mergeCell ref="N3:N4"/>
    <mergeCell ref="Q51:Q52"/>
    <mergeCell ref="U26:U43"/>
    <mergeCell ref="A2:E2"/>
    <mergeCell ref="Q45:U45"/>
    <mergeCell ref="A26:A43"/>
    <mergeCell ref="A7:A11"/>
    <mergeCell ref="P3:P4"/>
    <mergeCell ref="Q3:Q4"/>
    <mergeCell ref="S3:U4"/>
    <mergeCell ref="A3:E4"/>
    <mergeCell ref="O3:O4"/>
    <mergeCell ref="C5:E5"/>
    <mergeCell ref="C6:E6"/>
    <mergeCell ref="H3:H4"/>
    <mergeCell ref="I3:I4"/>
    <mergeCell ref="J3:J4"/>
    <mergeCell ref="M3:M4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6:E26"/>
    <mergeCell ref="C27:E27"/>
    <mergeCell ref="C24:E24"/>
    <mergeCell ref="C25:E25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54:E54"/>
    <mergeCell ref="E45:I45"/>
    <mergeCell ref="E46:I46"/>
    <mergeCell ref="E47:I47"/>
    <mergeCell ref="E48:I48"/>
    <mergeCell ref="A50:E50"/>
    <mergeCell ref="A51:E52"/>
    <mergeCell ref="I51:I5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93:E93"/>
    <mergeCell ref="C94:E94"/>
    <mergeCell ref="C95:E95"/>
    <mergeCell ref="C89:E89"/>
    <mergeCell ref="C90:E90"/>
    <mergeCell ref="C91:E91"/>
    <mergeCell ref="C92:E9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geOrder="overThenDown" paperSize="9" scale="87" r:id="rId1"/>
  <rowBreaks count="1" manualBreakCount="1">
    <brk id="48" max="255" man="1"/>
  </rowBreaks>
  <colBreaks count="1" manualBreakCount="1">
    <brk id="11" max="9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showGridLines="0" workbookViewId="0" topLeftCell="A1">
      <selection activeCell="A1" sqref="A1:T1"/>
    </sheetView>
  </sheetViews>
  <sheetFormatPr defaultColWidth="9.00390625" defaultRowHeight="24" customHeight="1"/>
  <cols>
    <col min="1" max="1" width="4.75390625" style="1" customWidth="1"/>
    <col min="2" max="2" width="8.25390625" style="1" customWidth="1"/>
    <col min="3" max="10" width="5.625" style="1" customWidth="1"/>
    <col min="11" max="11" width="3.625" style="1" customWidth="1"/>
    <col min="12" max="12" width="8.375" style="1" customWidth="1"/>
    <col min="13" max="20" width="5.625" style="1" customWidth="1"/>
    <col min="21" max="16384" width="3.625" style="1" customWidth="1"/>
  </cols>
  <sheetData>
    <row r="1" spans="1:20" ht="24" customHeight="1">
      <c r="A1" s="282" t="s">
        <v>459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</row>
    <row r="2" spans="1:20" ht="18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</row>
    <row r="3" spans="1:20" ht="18" customHeight="1" thickBo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1" ht="26.25" customHeight="1">
      <c r="A4" s="248" t="s">
        <v>197</v>
      </c>
      <c r="B4" s="240"/>
      <c r="C4" s="375" t="s">
        <v>453</v>
      </c>
      <c r="D4" s="376"/>
      <c r="E4" s="376"/>
      <c r="F4" s="377"/>
      <c r="G4" s="376" t="s">
        <v>538</v>
      </c>
      <c r="H4" s="376"/>
      <c r="I4" s="376"/>
      <c r="J4" s="376"/>
      <c r="K4" s="361" t="s">
        <v>197</v>
      </c>
      <c r="L4" s="240"/>
      <c r="M4" s="375" t="s">
        <v>453</v>
      </c>
      <c r="N4" s="376"/>
      <c r="O4" s="376"/>
      <c r="P4" s="376"/>
      <c r="Q4" s="375" t="s">
        <v>538</v>
      </c>
      <c r="R4" s="376"/>
      <c r="S4" s="376"/>
      <c r="T4" s="376"/>
      <c r="U4" s="44"/>
    </row>
    <row r="5" spans="1:21" ht="26.25" customHeight="1">
      <c r="A5" s="210"/>
      <c r="B5" s="342"/>
      <c r="C5" s="364" t="s">
        <v>198</v>
      </c>
      <c r="D5" s="364"/>
      <c r="E5" s="364" t="s">
        <v>212</v>
      </c>
      <c r="F5" s="364"/>
      <c r="G5" s="365" t="s">
        <v>198</v>
      </c>
      <c r="H5" s="364"/>
      <c r="I5" s="364" t="s">
        <v>212</v>
      </c>
      <c r="J5" s="366"/>
      <c r="K5" s="362"/>
      <c r="L5" s="342"/>
      <c r="M5" s="364" t="s">
        <v>198</v>
      </c>
      <c r="N5" s="364"/>
      <c r="O5" s="366" t="s">
        <v>212</v>
      </c>
      <c r="P5" s="365"/>
      <c r="Q5" s="364" t="s">
        <v>198</v>
      </c>
      <c r="R5" s="364"/>
      <c r="S5" s="366" t="s">
        <v>212</v>
      </c>
      <c r="T5" s="374"/>
      <c r="U5" s="44"/>
    </row>
    <row r="6" spans="1:21" ht="26.25" customHeight="1">
      <c r="A6" s="182"/>
      <c r="B6" s="243"/>
      <c r="C6" s="109" t="s">
        <v>454</v>
      </c>
      <c r="D6" s="109" t="s">
        <v>457</v>
      </c>
      <c r="E6" s="109" t="s">
        <v>454</v>
      </c>
      <c r="F6" s="110" t="s">
        <v>457</v>
      </c>
      <c r="G6" s="109" t="s">
        <v>454</v>
      </c>
      <c r="H6" s="109" t="s">
        <v>457</v>
      </c>
      <c r="I6" s="109" t="s">
        <v>454</v>
      </c>
      <c r="J6" s="110" t="s">
        <v>457</v>
      </c>
      <c r="K6" s="363"/>
      <c r="L6" s="243"/>
      <c r="M6" s="109" t="s">
        <v>454</v>
      </c>
      <c r="N6" s="109" t="s">
        <v>457</v>
      </c>
      <c r="O6" s="109" t="s">
        <v>454</v>
      </c>
      <c r="P6" s="110" t="s">
        <v>457</v>
      </c>
      <c r="Q6" s="109" t="s">
        <v>454</v>
      </c>
      <c r="R6" s="109" t="s">
        <v>457</v>
      </c>
      <c r="S6" s="109" t="s">
        <v>454</v>
      </c>
      <c r="T6" s="110" t="s">
        <v>457</v>
      </c>
      <c r="U6" s="44"/>
    </row>
    <row r="7" spans="1:20" ht="26.25" customHeight="1">
      <c r="A7" s="262" t="s">
        <v>142</v>
      </c>
      <c r="B7" s="263"/>
      <c r="C7" s="104">
        <v>103.2</v>
      </c>
      <c r="D7" s="22">
        <v>101.3</v>
      </c>
      <c r="E7" s="22">
        <v>93.8</v>
      </c>
      <c r="F7" s="22">
        <v>93.3</v>
      </c>
      <c r="G7" s="104">
        <v>103</v>
      </c>
      <c r="H7" s="22">
        <v>101.3</v>
      </c>
      <c r="I7" s="22">
        <v>93.3</v>
      </c>
      <c r="J7" s="22">
        <v>93.2</v>
      </c>
      <c r="K7" s="367" t="s">
        <v>172</v>
      </c>
      <c r="L7" s="263"/>
      <c r="M7" s="104">
        <v>105</v>
      </c>
      <c r="N7" s="107">
        <v>106.9</v>
      </c>
      <c r="O7" s="107">
        <v>95.4</v>
      </c>
      <c r="P7" s="107">
        <v>98.5</v>
      </c>
      <c r="Q7" s="104">
        <v>105.1</v>
      </c>
      <c r="R7" s="107">
        <v>107.2</v>
      </c>
      <c r="S7" s="107">
        <v>95.3</v>
      </c>
      <c r="T7" s="107">
        <v>98.6</v>
      </c>
    </row>
    <row r="8" spans="1:20" ht="26.25" customHeight="1">
      <c r="A8" s="270"/>
      <c r="B8" s="271"/>
      <c r="C8" s="105"/>
      <c r="D8" s="22"/>
      <c r="E8" s="22"/>
      <c r="F8" s="22"/>
      <c r="G8" s="105"/>
      <c r="H8" s="22"/>
      <c r="I8" s="22"/>
      <c r="J8" s="22"/>
      <c r="K8" s="368" t="s">
        <v>173</v>
      </c>
      <c r="L8" s="271"/>
      <c r="M8" s="105">
        <v>106.9</v>
      </c>
      <c r="N8" s="108">
        <v>105</v>
      </c>
      <c r="O8" s="108">
        <v>97.1</v>
      </c>
      <c r="P8" s="108">
        <v>96.7</v>
      </c>
      <c r="Q8" s="105">
        <v>106.9</v>
      </c>
      <c r="R8" s="108">
        <v>105.5</v>
      </c>
      <c r="S8" s="108">
        <v>96.9</v>
      </c>
      <c r="T8" s="108">
        <v>97.1</v>
      </c>
    </row>
    <row r="9" spans="1:20" ht="26.25" customHeight="1">
      <c r="A9" s="270" t="s">
        <v>143</v>
      </c>
      <c r="B9" s="271"/>
      <c r="C9" s="105">
        <v>103</v>
      </c>
      <c r="D9" s="22">
        <v>101.1</v>
      </c>
      <c r="E9" s="22">
        <v>93.6</v>
      </c>
      <c r="F9" s="22">
        <v>93.1</v>
      </c>
      <c r="G9" s="105">
        <v>102.1</v>
      </c>
      <c r="H9" s="22">
        <v>100.6</v>
      </c>
      <c r="I9" s="22">
        <v>92.5</v>
      </c>
      <c r="J9" s="22">
        <v>92.5</v>
      </c>
      <c r="K9" s="368" t="s">
        <v>208</v>
      </c>
      <c r="L9" s="271"/>
      <c r="M9" s="105">
        <v>103.3</v>
      </c>
      <c r="N9" s="108">
        <v>102.6</v>
      </c>
      <c r="O9" s="108">
        <v>93.8</v>
      </c>
      <c r="P9" s="108">
        <v>94.5</v>
      </c>
      <c r="Q9" s="105">
        <v>103.1</v>
      </c>
      <c r="R9" s="108">
        <v>103.4</v>
      </c>
      <c r="S9" s="108">
        <v>93.4</v>
      </c>
      <c r="T9" s="108">
        <v>95.1</v>
      </c>
    </row>
    <row r="10" spans="1:20" ht="26.25" customHeight="1">
      <c r="A10" s="270" t="s">
        <v>144</v>
      </c>
      <c r="B10" s="271"/>
      <c r="C10" s="105">
        <v>101.1</v>
      </c>
      <c r="D10" s="22">
        <v>99.6</v>
      </c>
      <c r="E10" s="22">
        <v>91.8</v>
      </c>
      <c r="F10" s="22">
        <v>91.7</v>
      </c>
      <c r="G10" s="105">
        <v>101.9</v>
      </c>
      <c r="H10" s="22">
        <v>100.2</v>
      </c>
      <c r="I10" s="22">
        <v>92.4</v>
      </c>
      <c r="J10" s="22">
        <v>92.2</v>
      </c>
      <c r="K10" s="368" t="s">
        <v>175</v>
      </c>
      <c r="L10" s="271"/>
      <c r="M10" s="105">
        <v>101.6</v>
      </c>
      <c r="N10" s="108">
        <v>100.7</v>
      </c>
      <c r="O10" s="108">
        <v>92.3</v>
      </c>
      <c r="P10" s="108">
        <v>92.7</v>
      </c>
      <c r="Q10" s="105">
        <v>102.1</v>
      </c>
      <c r="R10" s="108">
        <v>100.7</v>
      </c>
      <c r="S10" s="108">
        <v>92.5</v>
      </c>
      <c r="T10" s="108">
        <v>92.6</v>
      </c>
    </row>
    <row r="11" spans="1:20" ht="26.25" customHeight="1">
      <c r="A11" s="270" t="s">
        <v>145</v>
      </c>
      <c r="B11" s="271"/>
      <c r="C11" s="106">
        <v>101.6</v>
      </c>
      <c r="D11" s="88">
        <v>99.2</v>
      </c>
      <c r="E11" s="88">
        <v>92.3</v>
      </c>
      <c r="F11" s="88">
        <v>91.4</v>
      </c>
      <c r="G11" s="106">
        <v>100.1</v>
      </c>
      <c r="H11" s="88">
        <v>97.1</v>
      </c>
      <c r="I11" s="88">
        <v>90.7</v>
      </c>
      <c r="J11" s="88">
        <v>89.3</v>
      </c>
      <c r="K11" s="371" t="s">
        <v>176</v>
      </c>
      <c r="L11" s="271"/>
      <c r="M11" s="105">
        <v>101.6</v>
      </c>
      <c r="N11" s="108">
        <v>103.9</v>
      </c>
      <c r="O11" s="108">
        <v>92.3</v>
      </c>
      <c r="P11" s="108">
        <v>95.7</v>
      </c>
      <c r="Q11" s="105">
        <v>102.1</v>
      </c>
      <c r="R11" s="108">
        <v>103.6</v>
      </c>
      <c r="S11" s="108">
        <v>92.5</v>
      </c>
      <c r="T11" s="108">
        <v>95.2</v>
      </c>
    </row>
    <row r="12" spans="1:20" ht="26.25" customHeight="1">
      <c r="A12" s="270" t="s">
        <v>199</v>
      </c>
      <c r="B12" s="271"/>
      <c r="C12" s="105">
        <v>100</v>
      </c>
      <c r="D12" s="22">
        <v>97.1</v>
      </c>
      <c r="E12" s="22">
        <v>90.8</v>
      </c>
      <c r="F12" s="22">
        <v>89.4</v>
      </c>
      <c r="G12" s="105">
        <v>99.1</v>
      </c>
      <c r="H12" s="22">
        <v>95.8</v>
      </c>
      <c r="I12" s="22">
        <v>89.8</v>
      </c>
      <c r="J12" s="22">
        <v>88.1</v>
      </c>
      <c r="K12" s="368"/>
      <c r="L12" s="271"/>
      <c r="M12" s="105"/>
      <c r="N12" s="108"/>
      <c r="O12" s="108"/>
      <c r="P12" s="108"/>
      <c r="Q12" s="105"/>
      <c r="R12" s="108"/>
      <c r="S12" s="108"/>
      <c r="T12" s="108"/>
    </row>
    <row r="13" spans="1:20" ht="26.25" customHeight="1">
      <c r="A13" s="270" t="s">
        <v>147</v>
      </c>
      <c r="B13" s="271"/>
      <c r="C13" s="105">
        <v>103.1</v>
      </c>
      <c r="D13" s="22">
        <v>102.2</v>
      </c>
      <c r="E13" s="22">
        <v>93.7</v>
      </c>
      <c r="F13" s="22">
        <v>94.1</v>
      </c>
      <c r="G13" s="105">
        <v>104</v>
      </c>
      <c r="H13" s="22">
        <v>103.6</v>
      </c>
      <c r="I13" s="22">
        <v>94.3</v>
      </c>
      <c r="J13" s="22">
        <v>95.3</v>
      </c>
      <c r="K13" s="368" t="s">
        <v>177</v>
      </c>
      <c r="L13" s="271"/>
      <c r="M13" s="105">
        <v>100.1</v>
      </c>
      <c r="N13" s="108">
        <v>99</v>
      </c>
      <c r="O13" s="108">
        <v>91</v>
      </c>
      <c r="P13" s="108">
        <v>91.1</v>
      </c>
      <c r="Q13" s="105">
        <v>100.2</v>
      </c>
      <c r="R13" s="108">
        <v>99.9</v>
      </c>
      <c r="S13" s="108">
        <v>90.8</v>
      </c>
      <c r="T13" s="108">
        <v>91.9</v>
      </c>
    </row>
    <row r="14" spans="1:20" ht="26.25" customHeight="1">
      <c r="A14" s="270" t="s">
        <v>148</v>
      </c>
      <c r="B14" s="271"/>
      <c r="C14" s="105">
        <v>101.4</v>
      </c>
      <c r="D14" s="22">
        <v>102.1</v>
      </c>
      <c r="E14" s="22">
        <v>92.2</v>
      </c>
      <c r="F14" s="22">
        <v>94.1</v>
      </c>
      <c r="G14" s="105">
        <v>101.5</v>
      </c>
      <c r="H14" s="22">
        <v>101.6</v>
      </c>
      <c r="I14" s="22">
        <v>92</v>
      </c>
      <c r="J14" s="22">
        <v>93.4</v>
      </c>
      <c r="K14" s="368" t="s">
        <v>209</v>
      </c>
      <c r="L14" s="271"/>
      <c r="M14" s="105">
        <v>103.1</v>
      </c>
      <c r="N14" s="108">
        <v>103.6</v>
      </c>
      <c r="O14" s="108">
        <v>93.6</v>
      </c>
      <c r="P14" s="108">
        <v>95.4</v>
      </c>
      <c r="Q14" s="105">
        <v>102.7</v>
      </c>
      <c r="R14" s="108">
        <v>102.5</v>
      </c>
      <c r="S14" s="108">
        <v>93</v>
      </c>
      <c r="T14" s="108">
        <v>94.3</v>
      </c>
    </row>
    <row r="15" spans="1:20" ht="26.25" customHeight="1">
      <c r="A15" s="270"/>
      <c r="B15" s="271"/>
      <c r="C15" s="106"/>
      <c r="D15" s="88"/>
      <c r="E15" s="88"/>
      <c r="F15" s="88"/>
      <c r="G15" s="106"/>
      <c r="H15" s="88"/>
      <c r="I15" s="88"/>
      <c r="J15" s="88"/>
      <c r="K15" s="371" t="s">
        <v>179</v>
      </c>
      <c r="L15" s="275"/>
      <c r="M15" s="105">
        <v>102.6</v>
      </c>
      <c r="N15" s="108">
        <v>105.9</v>
      </c>
      <c r="O15" s="108">
        <v>93.2</v>
      </c>
      <c r="P15" s="108">
        <v>97.5</v>
      </c>
      <c r="Q15" s="105">
        <v>103.4</v>
      </c>
      <c r="R15" s="108">
        <v>105.3</v>
      </c>
      <c r="S15" s="108">
        <v>93.7</v>
      </c>
      <c r="T15" s="108">
        <v>96.8</v>
      </c>
    </row>
    <row r="16" spans="1:20" ht="26.25" customHeight="1">
      <c r="A16" s="270" t="s">
        <v>149</v>
      </c>
      <c r="B16" s="271"/>
      <c r="C16" s="106">
        <v>100.2</v>
      </c>
      <c r="D16" s="88">
        <v>98.8</v>
      </c>
      <c r="E16" s="88">
        <v>91.1</v>
      </c>
      <c r="F16" s="88">
        <v>90.9</v>
      </c>
      <c r="G16" s="106">
        <v>100.1</v>
      </c>
      <c r="H16" s="88">
        <v>97.7</v>
      </c>
      <c r="I16" s="88">
        <v>90.7</v>
      </c>
      <c r="J16" s="88">
        <v>89.9</v>
      </c>
      <c r="K16" s="371" t="s">
        <v>180</v>
      </c>
      <c r="L16" s="275"/>
      <c r="M16" s="105">
        <v>100.7</v>
      </c>
      <c r="N16" s="108">
        <v>100.1</v>
      </c>
      <c r="O16" s="108">
        <v>91.4</v>
      </c>
      <c r="P16" s="108">
        <v>92.2</v>
      </c>
      <c r="Q16" s="105">
        <v>100.5</v>
      </c>
      <c r="R16" s="108">
        <v>99.8</v>
      </c>
      <c r="S16" s="108">
        <v>91</v>
      </c>
      <c r="T16" s="108">
        <v>91.8</v>
      </c>
    </row>
    <row r="17" spans="1:20" ht="26.25" customHeight="1">
      <c r="A17" s="270" t="s">
        <v>200</v>
      </c>
      <c r="B17" s="271"/>
      <c r="C17" s="106">
        <v>102.6</v>
      </c>
      <c r="D17" s="88">
        <v>100.5</v>
      </c>
      <c r="E17" s="88">
        <v>93.2</v>
      </c>
      <c r="F17" s="88">
        <v>92.5</v>
      </c>
      <c r="G17" s="106">
        <v>102.4</v>
      </c>
      <c r="H17" s="88">
        <v>100.6</v>
      </c>
      <c r="I17" s="88">
        <v>92.8</v>
      </c>
      <c r="J17" s="88">
        <v>92.5</v>
      </c>
      <c r="K17" s="371" t="s">
        <v>181</v>
      </c>
      <c r="L17" s="275"/>
      <c r="M17" s="105">
        <v>100.8</v>
      </c>
      <c r="N17" s="108">
        <v>101.3</v>
      </c>
      <c r="O17" s="108">
        <v>91.5</v>
      </c>
      <c r="P17" s="108">
        <v>93.3</v>
      </c>
      <c r="Q17" s="105">
        <v>100.5</v>
      </c>
      <c r="R17" s="108">
        <v>100.9</v>
      </c>
      <c r="S17" s="108">
        <v>91.1</v>
      </c>
      <c r="T17" s="108">
        <v>92.8</v>
      </c>
    </row>
    <row r="18" spans="1:20" ht="26.25" customHeight="1">
      <c r="A18" s="270" t="s">
        <v>151</v>
      </c>
      <c r="B18" s="271"/>
      <c r="C18" s="105">
        <v>99.7</v>
      </c>
      <c r="D18" s="22">
        <v>101.1</v>
      </c>
      <c r="E18" s="22">
        <v>90.6</v>
      </c>
      <c r="F18" s="22">
        <v>93.1</v>
      </c>
      <c r="G18" s="105">
        <v>98.9</v>
      </c>
      <c r="H18" s="22">
        <v>100.8</v>
      </c>
      <c r="I18" s="22">
        <v>89.6</v>
      </c>
      <c r="J18" s="22">
        <v>92.7</v>
      </c>
      <c r="K18" s="368"/>
      <c r="L18" s="271"/>
      <c r="M18" s="105"/>
      <c r="N18" s="108"/>
      <c r="O18" s="108"/>
      <c r="P18" s="108"/>
      <c r="Q18" s="105"/>
      <c r="R18" s="108"/>
      <c r="S18" s="108"/>
      <c r="T18" s="108"/>
    </row>
    <row r="19" spans="1:20" ht="26.25" customHeight="1">
      <c r="A19" s="270" t="s">
        <v>380</v>
      </c>
      <c r="B19" s="271"/>
      <c r="C19" s="105">
        <v>103.8</v>
      </c>
      <c r="D19" s="22">
        <v>102.2</v>
      </c>
      <c r="E19" s="22">
        <v>94.3</v>
      </c>
      <c r="F19" s="22">
        <v>94.1</v>
      </c>
      <c r="G19" s="105">
        <v>103.7</v>
      </c>
      <c r="H19" s="22">
        <v>103.6</v>
      </c>
      <c r="I19" s="22">
        <v>93.9</v>
      </c>
      <c r="J19" s="22">
        <v>95.3</v>
      </c>
      <c r="K19" s="368" t="s">
        <v>182</v>
      </c>
      <c r="L19" s="271"/>
      <c r="M19" s="105">
        <v>99.2</v>
      </c>
      <c r="N19" s="108">
        <v>100</v>
      </c>
      <c r="O19" s="108">
        <v>90.1</v>
      </c>
      <c r="P19" s="108">
        <v>92.1</v>
      </c>
      <c r="Q19" s="105">
        <v>99.2</v>
      </c>
      <c r="R19" s="108">
        <v>100.4</v>
      </c>
      <c r="S19" s="108">
        <v>89.9</v>
      </c>
      <c r="T19" s="108">
        <v>92.4</v>
      </c>
    </row>
    <row r="20" spans="1:20" ht="26.25" customHeight="1">
      <c r="A20" s="270" t="s">
        <v>152</v>
      </c>
      <c r="B20" s="271"/>
      <c r="C20" s="105">
        <v>101.5</v>
      </c>
      <c r="D20" s="22">
        <v>101.9</v>
      </c>
      <c r="E20" s="22">
        <v>92.2</v>
      </c>
      <c r="F20" s="22">
        <v>93.8</v>
      </c>
      <c r="G20" s="105">
        <v>101.8</v>
      </c>
      <c r="H20" s="22">
        <v>101.3</v>
      </c>
      <c r="I20" s="22">
        <v>92.2</v>
      </c>
      <c r="J20" s="22">
        <v>93.2</v>
      </c>
      <c r="K20" s="368" t="s">
        <v>183</v>
      </c>
      <c r="L20" s="271"/>
      <c r="M20" s="105">
        <v>101.6</v>
      </c>
      <c r="N20" s="108">
        <v>99.9</v>
      </c>
      <c r="O20" s="108">
        <v>92.3</v>
      </c>
      <c r="P20" s="108">
        <v>92</v>
      </c>
      <c r="Q20" s="105">
        <v>100.9</v>
      </c>
      <c r="R20" s="108">
        <v>98.8</v>
      </c>
      <c r="S20" s="108">
        <v>91.4</v>
      </c>
      <c r="T20" s="108">
        <v>90.9</v>
      </c>
    </row>
    <row r="21" spans="1:20" ht="26.25" customHeight="1">
      <c r="A21" s="369" t="s">
        <v>455</v>
      </c>
      <c r="B21" s="370"/>
      <c r="C21" s="105">
        <v>110.1</v>
      </c>
      <c r="D21" s="22">
        <v>108.6</v>
      </c>
      <c r="E21" s="22">
        <v>100</v>
      </c>
      <c r="F21" s="22">
        <v>100</v>
      </c>
      <c r="G21" s="105">
        <v>110.4</v>
      </c>
      <c r="H21" s="22">
        <v>108.7</v>
      </c>
      <c r="I21" s="22">
        <v>100</v>
      </c>
      <c r="J21" s="22">
        <v>100</v>
      </c>
      <c r="K21" s="368" t="s">
        <v>184</v>
      </c>
      <c r="L21" s="271"/>
      <c r="M21" s="105">
        <v>97.9</v>
      </c>
      <c r="N21" s="108">
        <v>99.9</v>
      </c>
      <c r="O21" s="108">
        <v>88.9</v>
      </c>
      <c r="P21" s="108">
        <v>92</v>
      </c>
      <c r="Q21" s="105">
        <v>98.3</v>
      </c>
      <c r="R21" s="108">
        <v>99.8</v>
      </c>
      <c r="S21" s="108">
        <v>89</v>
      </c>
      <c r="T21" s="108">
        <v>91.8</v>
      </c>
    </row>
    <row r="22" spans="1:20" ht="26.25" customHeight="1">
      <c r="A22" s="270" t="s">
        <v>154</v>
      </c>
      <c r="B22" s="271"/>
      <c r="C22" s="105">
        <v>109.3</v>
      </c>
      <c r="D22" s="22">
        <v>107.5</v>
      </c>
      <c r="E22" s="22">
        <v>99.3</v>
      </c>
      <c r="F22" s="22">
        <v>99</v>
      </c>
      <c r="G22" s="105">
        <v>109.6</v>
      </c>
      <c r="H22" s="22">
        <v>107.5</v>
      </c>
      <c r="I22" s="22">
        <v>99.3</v>
      </c>
      <c r="J22" s="22">
        <v>98.9</v>
      </c>
      <c r="K22" s="368" t="s">
        <v>210</v>
      </c>
      <c r="L22" s="271"/>
      <c r="M22" s="105">
        <v>100.9</v>
      </c>
      <c r="N22" s="108">
        <v>104.4</v>
      </c>
      <c r="O22" s="108">
        <v>91.6</v>
      </c>
      <c r="P22" s="108">
        <v>96.1</v>
      </c>
      <c r="Q22" s="105">
        <v>99.5</v>
      </c>
      <c r="R22" s="108">
        <v>103.6</v>
      </c>
      <c r="S22" s="108">
        <v>90.2</v>
      </c>
      <c r="T22" s="108">
        <v>95.2</v>
      </c>
    </row>
    <row r="23" spans="1:20" ht="26.25" customHeight="1">
      <c r="A23" s="270"/>
      <c r="B23" s="271"/>
      <c r="C23" s="105"/>
      <c r="D23" s="22"/>
      <c r="E23" s="22"/>
      <c r="F23" s="22"/>
      <c r="G23" s="105"/>
      <c r="H23" s="22"/>
      <c r="I23" s="22"/>
      <c r="J23" s="22"/>
      <c r="K23" s="368"/>
      <c r="L23" s="271"/>
      <c r="M23" s="105"/>
      <c r="N23" s="108"/>
      <c r="O23" s="108"/>
      <c r="P23" s="108"/>
      <c r="Q23" s="105"/>
      <c r="R23" s="108"/>
      <c r="S23" s="108"/>
      <c r="T23" s="108"/>
    </row>
    <row r="24" spans="1:20" ht="26.25" customHeight="1">
      <c r="A24" s="270" t="s">
        <v>161</v>
      </c>
      <c r="B24" s="271"/>
      <c r="C24" s="105">
        <v>102.8</v>
      </c>
      <c r="D24" s="22">
        <v>101.9</v>
      </c>
      <c r="E24" s="22">
        <v>93.4</v>
      </c>
      <c r="F24" s="22">
        <v>93.8</v>
      </c>
      <c r="G24" s="105">
        <v>103.6</v>
      </c>
      <c r="H24" s="22">
        <v>103.3</v>
      </c>
      <c r="I24" s="22">
        <v>93.9</v>
      </c>
      <c r="J24" s="22">
        <v>95</v>
      </c>
      <c r="K24" s="368" t="s">
        <v>186</v>
      </c>
      <c r="L24" s="271"/>
      <c r="M24" s="105">
        <v>100.4</v>
      </c>
      <c r="N24" s="108">
        <v>100.6</v>
      </c>
      <c r="O24" s="108">
        <v>91.2</v>
      </c>
      <c r="P24" s="108">
        <v>92.7</v>
      </c>
      <c r="Q24" s="105">
        <v>100.2</v>
      </c>
      <c r="R24" s="108">
        <v>100.1</v>
      </c>
      <c r="S24" s="108">
        <v>90.8</v>
      </c>
      <c r="T24" s="108">
        <v>92.1</v>
      </c>
    </row>
    <row r="25" spans="1:20" ht="26.25" customHeight="1">
      <c r="A25" s="270" t="s">
        <v>201</v>
      </c>
      <c r="B25" s="271"/>
      <c r="C25" s="105">
        <v>101.8</v>
      </c>
      <c r="D25" s="22">
        <v>103.7</v>
      </c>
      <c r="E25" s="22">
        <v>92.4</v>
      </c>
      <c r="F25" s="22">
        <v>95.5</v>
      </c>
      <c r="G25" s="105">
        <v>101.5</v>
      </c>
      <c r="H25" s="22">
        <v>103.3</v>
      </c>
      <c r="I25" s="22">
        <v>92</v>
      </c>
      <c r="J25" s="22">
        <v>95</v>
      </c>
      <c r="K25" s="368" t="s">
        <v>187</v>
      </c>
      <c r="L25" s="271"/>
      <c r="M25" s="105">
        <v>99.7</v>
      </c>
      <c r="N25" s="108">
        <v>98.8</v>
      </c>
      <c r="O25" s="108">
        <v>90.6</v>
      </c>
      <c r="P25" s="108">
        <v>91</v>
      </c>
      <c r="Q25" s="105">
        <v>99.9</v>
      </c>
      <c r="R25" s="108">
        <v>99.3</v>
      </c>
      <c r="S25" s="108">
        <v>90.5</v>
      </c>
      <c r="T25" s="108">
        <v>91.3</v>
      </c>
    </row>
    <row r="26" spans="1:20" ht="26.25" customHeight="1">
      <c r="A26" s="270" t="s">
        <v>163</v>
      </c>
      <c r="B26" s="271"/>
      <c r="C26" s="105">
        <v>103.3</v>
      </c>
      <c r="D26" s="22">
        <v>104.9</v>
      </c>
      <c r="E26" s="22">
        <v>93.8</v>
      </c>
      <c r="F26" s="22">
        <v>96.6</v>
      </c>
      <c r="G26" s="105">
        <v>103.3</v>
      </c>
      <c r="H26" s="22">
        <v>103.8</v>
      </c>
      <c r="I26" s="22">
        <v>93.6</v>
      </c>
      <c r="J26" s="22">
        <v>95.5</v>
      </c>
      <c r="K26" s="368" t="s">
        <v>188</v>
      </c>
      <c r="L26" s="271"/>
      <c r="M26" s="105">
        <v>104</v>
      </c>
      <c r="N26" s="108">
        <v>101.3</v>
      </c>
      <c r="O26" s="108">
        <v>94.5</v>
      </c>
      <c r="P26" s="108">
        <v>93.2</v>
      </c>
      <c r="Q26" s="105">
        <v>104.6</v>
      </c>
      <c r="R26" s="108">
        <v>101.9</v>
      </c>
      <c r="S26" s="108">
        <v>94.8</v>
      </c>
      <c r="T26" s="108">
        <v>93.7</v>
      </c>
    </row>
    <row r="27" spans="1:20" ht="26.25" customHeight="1">
      <c r="A27" s="270" t="s">
        <v>202</v>
      </c>
      <c r="B27" s="271"/>
      <c r="C27" s="105">
        <v>101.2</v>
      </c>
      <c r="D27" s="22">
        <v>102.7</v>
      </c>
      <c r="E27" s="22">
        <v>91.9</v>
      </c>
      <c r="F27" s="22">
        <v>94.6</v>
      </c>
      <c r="G27" s="105">
        <v>101.3</v>
      </c>
      <c r="H27" s="22">
        <v>102.1</v>
      </c>
      <c r="I27" s="22">
        <v>91.7</v>
      </c>
      <c r="J27" s="22">
        <v>93.9</v>
      </c>
      <c r="K27" s="368" t="s">
        <v>189</v>
      </c>
      <c r="L27" s="271"/>
      <c r="M27" s="105">
        <v>100.6</v>
      </c>
      <c r="N27" s="108">
        <v>101.2</v>
      </c>
      <c r="O27" s="108">
        <v>91.4</v>
      </c>
      <c r="P27" s="108">
        <v>93.2</v>
      </c>
      <c r="Q27" s="105">
        <v>100</v>
      </c>
      <c r="R27" s="108">
        <v>99.8</v>
      </c>
      <c r="S27" s="108">
        <v>90.6</v>
      </c>
      <c r="T27" s="108">
        <v>91.8</v>
      </c>
    </row>
    <row r="28" spans="1:20" ht="26.25" customHeight="1">
      <c r="A28" s="270"/>
      <c r="B28" s="271"/>
      <c r="C28" s="105"/>
      <c r="D28" s="22"/>
      <c r="E28" s="22"/>
      <c r="F28" s="22"/>
      <c r="G28" s="105"/>
      <c r="H28" s="22"/>
      <c r="I28" s="22"/>
      <c r="J28" s="22"/>
      <c r="K28" s="368" t="s">
        <v>190</v>
      </c>
      <c r="L28" s="271"/>
      <c r="M28" s="105">
        <v>99.8</v>
      </c>
      <c r="N28" s="108">
        <v>99.2</v>
      </c>
      <c r="O28" s="108">
        <v>90.6</v>
      </c>
      <c r="P28" s="108">
        <v>91.3</v>
      </c>
      <c r="Q28" s="105">
        <v>100.5</v>
      </c>
      <c r="R28" s="108">
        <v>100.8</v>
      </c>
      <c r="S28" s="108">
        <v>91</v>
      </c>
      <c r="T28" s="108">
        <v>92.7</v>
      </c>
    </row>
    <row r="29" spans="1:20" ht="26.25" customHeight="1">
      <c r="A29" s="270" t="s">
        <v>203</v>
      </c>
      <c r="B29" s="271"/>
      <c r="C29" s="105">
        <v>102</v>
      </c>
      <c r="D29" s="22">
        <v>100.9</v>
      </c>
      <c r="E29" s="22">
        <v>92.6</v>
      </c>
      <c r="F29" s="22">
        <v>92.9</v>
      </c>
      <c r="G29" s="105">
        <v>102.2</v>
      </c>
      <c r="H29" s="22">
        <v>101.3</v>
      </c>
      <c r="I29" s="22">
        <v>92.6</v>
      </c>
      <c r="J29" s="22">
        <v>93.2</v>
      </c>
      <c r="K29" s="368" t="s">
        <v>191</v>
      </c>
      <c r="L29" s="271"/>
      <c r="M29" s="105">
        <v>98.1</v>
      </c>
      <c r="N29" s="108">
        <v>101.1</v>
      </c>
      <c r="O29" s="108">
        <v>89.1</v>
      </c>
      <c r="P29" s="108">
        <v>93.1</v>
      </c>
      <c r="Q29" s="105">
        <v>98.4</v>
      </c>
      <c r="R29" s="108">
        <v>103.1</v>
      </c>
      <c r="S29" s="108">
        <v>89.2</v>
      </c>
      <c r="T29" s="108">
        <v>94.8</v>
      </c>
    </row>
    <row r="30" spans="1:20" ht="26.25" customHeight="1">
      <c r="A30" s="270" t="s">
        <v>204</v>
      </c>
      <c r="B30" s="271"/>
      <c r="C30" s="105">
        <v>100.6</v>
      </c>
      <c r="D30" s="22">
        <v>98.1</v>
      </c>
      <c r="E30" s="22">
        <v>91.4</v>
      </c>
      <c r="F30" s="22">
        <v>90.3</v>
      </c>
      <c r="G30" s="105">
        <v>100.4</v>
      </c>
      <c r="H30" s="22">
        <v>97.7</v>
      </c>
      <c r="I30" s="22">
        <v>91</v>
      </c>
      <c r="J30" s="22">
        <v>89.9</v>
      </c>
      <c r="K30" s="368" t="s">
        <v>192</v>
      </c>
      <c r="L30" s="271"/>
      <c r="M30" s="105">
        <v>101</v>
      </c>
      <c r="N30" s="108">
        <v>101.2</v>
      </c>
      <c r="O30" s="108">
        <v>91.7</v>
      </c>
      <c r="P30" s="108">
        <v>93.2</v>
      </c>
      <c r="Q30" s="105">
        <v>101.1</v>
      </c>
      <c r="R30" s="108">
        <v>100.6</v>
      </c>
      <c r="S30" s="108">
        <v>91.6</v>
      </c>
      <c r="T30" s="108">
        <v>92.5</v>
      </c>
    </row>
    <row r="31" spans="1:20" ht="26.25" customHeight="1">
      <c r="A31" s="270"/>
      <c r="B31" s="271"/>
      <c r="C31" s="105"/>
      <c r="D31" s="22"/>
      <c r="E31" s="22"/>
      <c r="F31" s="22"/>
      <c r="G31" s="105"/>
      <c r="H31" s="22"/>
      <c r="I31" s="22"/>
      <c r="J31" s="22"/>
      <c r="K31" s="368"/>
      <c r="L31" s="271"/>
      <c r="M31" s="105"/>
      <c r="N31" s="108"/>
      <c r="O31" s="108"/>
      <c r="P31" s="108"/>
      <c r="Q31" s="105"/>
      <c r="R31" s="108"/>
      <c r="S31" s="108"/>
      <c r="T31" s="108"/>
    </row>
    <row r="32" spans="1:20" ht="26.25" customHeight="1">
      <c r="A32" s="270" t="s">
        <v>167</v>
      </c>
      <c r="B32" s="271"/>
      <c r="C32" s="105">
        <v>98.7</v>
      </c>
      <c r="D32" s="22">
        <v>98.8</v>
      </c>
      <c r="E32" s="22">
        <v>89.7</v>
      </c>
      <c r="F32" s="22">
        <v>91</v>
      </c>
      <c r="G32" s="105">
        <v>99</v>
      </c>
      <c r="H32" s="22">
        <v>98.3</v>
      </c>
      <c r="I32" s="22">
        <v>89.7</v>
      </c>
      <c r="J32" s="22">
        <v>90.4</v>
      </c>
      <c r="K32" s="368" t="s">
        <v>193</v>
      </c>
      <c r="L32" s="271"/>
      <c r="M32" s="105">
        <v>97</v>
      </c>
      <c r="N32" s="108">
        <v>101.1</v>
      </c>
      <c r="O32" s="108">
        <v>88.1</v>
      </c>
      <c r="P32" s="108">
        <v>93.1</v>
      </c>
      <c r="Q32" s="105">
        <v>97.3</v>
      </c>
      <c r="R32" s="108">
        <v>101.7</v>
      </c>
      <c r="S32" s="108">
        <v>88.1</v>
      </c>
      <c r="T32" s="108">
        <v>93.5</v>
      </c>
    </row>
    <row r="33" spans="1:20" ht="26.25" customHeight="1">
      <c r="A33" s="270" t="s">
        <v>168</v>
      </c>
      <c r="B33" s="271"/>
      <c r="C33" s="105">
        <v>104.5</v>
      </c>
      <c r="D33" s="22">
        <v>101.8</v>
      </c>
      <c r="E33" s="22">
        <v>95</v>
      </c>
      <c r="F33" s="22">
        <v>93.7</v>
      </c>
      <c r="G33" s="105">
        <v>104.1</v>
      </c>
      <c r="H33" s="22">
        <v>101.3</v>
      </c>
      <c r="I33" s="22">
        <v>94.3</v>
      </c>
      <c r="J33" s="22">
        <v>93.2</v>
      </c>
      <c r="K33" s="368"/>
      <c r="L33" s="271"/>
      <c r="M33" s="105"/>
      <c r="N33" s="108"/>
      <c r="O33" s="108"/>
      <c r="P33" s="108"/>
      <c r="Q33" s="105"/>
      <c r="R33" s="108"/>
      <c r="S33" s="108"/>
      <c r="T33" s="108"/>
    </row>
    <row r="34" spans="1:20" ht="26.25" customHeight="1">
      <c r="A34" s="270" t="s">
        <v>205</v>
      </c>
      <c r="B34" s="271"/>
      <c r="C34" s="105">
        <v>105.1</v>
      </c>
      <c r="D34" s="22">
        <v>103.7</v>
      </c>
      <c r="E34" s="22">
        <v>95.5</v>
      </c>
      <c r="F34" s="22">
        <v>95.5</v>
      </c>
      <c r="G34" s="105">
        <v>104.5</v>
      </c>
      <c r="H34" s="22">
        <v>103.6</v>
      </c>
      <c r="I34" s="22">
        <v>94.7</v>
      </c>
      <c r="J34" s="22">
        <v>95.3</v>
      </c>
      <c r="K34" s="368"/>
      <c r="L34" s="271"/>
      <c r="M34" s="105"/>
      <c r="N34" s="108"/>
      <c r="O34" s="108"/>
      <c r="P34" s="108"/>
      <c r="Q34" s="105"/>
      <c r="R34" s="108"/>
      <c r="S34" s="108"/>
      <c r="T34" s="108"/>
    </row>
    <row r="35" spans="1:20" ht="26.25" customHeight="1">
      <c r="A35" s="270" t="s">
        <v>206</v>
      </c>
      <c r="B35" s="271"/>
      <c r="C35" s="105">
        <v>101.1</v>
      </c>
      <c r="D35" s="22">
        <v>101.7</v>
      </c>
      <c r="E35" s="22">
        <v>91.8</v>
      </c>
      <c r="F35" s="22">
        <v>93.6</v>
      </c>
      <c r="G35" s="105">
        <v>101.4</v>
      </c>
      <c r="H35" s="22">
        <v>102.5</v>
      </c>
      <c r="I35" s="22">
        <v>91.9</v>
      </c>
      <c r="J35" s="22">
        <v>94.2</v>
      </c>
      <c r="K35" s="368"/>
      <c r="L35" s="271"/>
      <c r="M35" s="105"/>
      <c r="N35" s="108"/>
      <c r="O35" s="108"/>
      <c r="P35" s="108"/>
      <c r="Q35" s="105"/>
      <c r="R35" s="108"/>
      <c r="S35" s="108"/>
      <c r="T35" s="108"/>
    </row>
    <row r="36" spans="1:20" ht="26.25" customHeight="1">
      <c r="A36" s="270"/>
      <c r="B36" s="271"/>
      <c r="C36" s="105"/>
      <c r="D36" s="22"/>
      <c r="E36" s="22"/>
      <c r="F36" s="22"/>
      <c r="G36" s="105"/>
      <c r="H36" s="22"/>
      <c r="I36" s="22"/>
      <c r="J36" s="22"/>
      <c r="K36" s="368" t="s">
        <v>194</v>
      </c>
      <c r="L36" s="271"/>
      <c r="M36" s="105">
        <v>107.2</v>
      </c>
      <c r="N36" s="108">
        <v>106.4</v>
      </c>
      <c r="O36" s="108">
        <v>97.4</v>
      </c>
      <c r="P36" s="108">
        <v>98</v>
      </c>
      <c r="Q36" s="105">
        <v>107.2</v>
      </c>
      <c r="R36" s="108">
        <v>106.3</v>
      </c>
      <c r="S36" s="108">
        <v>97.1</v>
      </c>
      <c r="T36" s="108">
        <v>97.8</v>
      </c>
    </row>
    <row r="37" spans="1:20" ht="26.25" customHeight="1" thickBot="1">
      <c r="A37" s="278" t="s">
        <v>207</v>
      </c>
      <c r="B37" s="279"/>
      <c r="C37" s="102">
        <v>100.5</v>
      </c>
      <c r="D37" s="22">
        <v>101.5</v>
      </c>
      <c r="E37" s="22">
        <v>91.3</v>
      </c>
      <c r="F37" s="22">
        <v>93.4</v>
      </c>
      <c r="G37" s="102">
        <v>99.8</v>
      </c>
      <c r="H37" s="22">
        <v>100.1</v>
      </c>
      <c r="I37" s="22">
        <v>90.4</v>
      </c>
      <c r="J37" s="22">
        <v>92.1</v>
      </c>
      <c r="K37" s="372" t="s">
        <v>211</v>
      </c>
      <c r="L37" s="279"/>
      <c r="M37" s="102">
        <v>98.7</v>
      </c>
      <c r="N37" s="103">
        <v>99.9</v>
      </c>
      <c r="O37" s="103">
        <v>89.7</v>
      </c>
      <c r="P37" s="103">
        <v>91.9</v>
      </c>
      <c r="Q37" s="102">
        <v>98.9</v>
      </c>
      <c r="R37" s="103">
        <v>100.3</v>
      </c>
      <c r="S37" s="103">
        <v>89.6</v>
      </c>
      <c r="T37" s="103">
        <v>92.2</v>
      </c>
    </row>
    <row r="38" spans="1:20" ht="22.5" customHeight="1">
      <c r="A38" s="10"/>
      <c r="B38" s="192" t="s">
        <v>820</v>
      </c>
      <c r="C38" s="192"/>
      <c r="D38" s="192"/>
      <c r="E38" s="192"/>
      <c r="F38" s="192"/>
      <c r="G38" s="192"/>
      <c r="H38" s="192"/>
      <c r="I38" s="10"/>
      <c r="J38" s="10"/>
      <c r="K38" s="10"/>
      <c r="L38" s="373" t="s">
        <v>456</v>
      </c>
      <c r="M38" s="373"/>
      <c r="N38" s="373"/>
      <c r="O38" s="373"/>
      <c r="P38" s="373"/>
      <c r="Q38" s="373"/>
      <c r="R38" s="373"/>
      <c r="S38" s="373"/>
      <c r="T38" s="373"/>
    </row>
    <row r="39" spans="2:15" ht="22.5" customHeight="1">
      <c r="B39" s="193" t="s">
        <v>773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</row>
  </sheetData>
  <mergeCells count="80">
    <mergeCell ref="A1:T1"/>
    <mergeCell ref="M5:N5"/>
    <mergeCell ref="O5:P5"/>
    <mergeCell ref="Q5:R5"/>
    <mergeCell ref="S5:T5"/>
    <mergeCell ref="C4:F4"/>
    <mergeCell ref="G4:J4"/>
    <mergeCell ref="M4:P4"/>
    <mergeCell ref="Q4:T4"/>
    <mergeCell ref="K33:L33"/>
    <mergeCell ref="K34:L34"/>
    <mergeCell ref="B39:O39"/>
    <mergeCell ref="K35:L35"/>
    <mergeCell ref="K36:L36"/>
    <mergeCell ref="K37:L37"/>
    <mergeCell ref="B38:H38"/>
    <mergeCell ref="A37:B37"/>
    <mergeCell ref="L38:T38"/>
    <mergeCell ref="A33:B33"/>
    <mergeCell ref="K29:L29"/>
    <mergeCell ref="K30:L30"/>
    <mergeCell ref="K31:L31"/>
    <mergeCell ref="K32:L32"/>
    <mergeCell ref="K25:L25"/>
    <mergeCell ref="K26:L26"/>
    <mergeCell ref="K27:L27"/>
    <mergeCell ref="K28:L28"/>
    <mergeCell ref="K21:L21"/>
    <mergeCell ref="K22:L22"/>
    <mergeCell ref="K23:L23"/>
    <mergeCell ref="K24:L24"/>
    <mergeCell ref="K17:L17"/>
    <mergeCell ref="K18:L18"/>
    <mergeCell ref="K19:L19"/>
    <mergeCell ref="K20:L20"/>
    <mergeCell ref="K9:L9"/>
    <mergeCell ref="K10:L10"/>
    <mergeCell ref="K15:L15"/>
    <mergeCell ref="K16:L16"/>
    <mergeCell ref="K11:L11"/>
    <mergeCell ref="K12:L12"/>
    <mergeCell ref="K13:L13"/>
    <mergeCell ref="K14:L14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7:B7"/>
    <mergeCell ref="A8:B8"/>
    <mergeCell ref="A4:B6"/>
    <mergeCell ref="K4:L6"/>
    <mergeCell ref="C5:D5"/>
    <mergeCell ref="E5:F5"/>
    <mergeCell ref="G5:H5"/>
    <mergeCell ref="I5:J5"/>
    <mergeCell ref="K7:L7"/>
    <mergeCell ref="K8:L8"/>
  </mergeCells>
  <printOptions horizontalCentered="1"/>
  <pageMargins left="0.47" right="0.38" top="0.47" bottom="0.43" header="0.8" footer="0.48"/>
  <pageSetup horizontalDpi="300" verticalDpi="3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showGridLines="0" workbookViewId="0" topLeftCell="A1">
      <selection activeCell="A1" sqref="A1:I1"/>
    </sheetView>
  </sheetViews>
  <sheetFormatPr defaultColWidth="9.00390625" defaultRowHeight="30" customHeight="1"/>
  <cols>
    <col min="1" max="1" width="3.625" style="1" customWidth="1"/>
    <col min="2" max="2" width="8.625" style="1" customWidth="1"/>
    <col min="3" max="4" width="3.625" style="1" customWidth="1"/>
    <col min="5" max="5" width="8.625" style="1" customWidth="1"/>
    <col min="6" max="9" width="15.625" style="1" customWidth="1"/>
    <col min="10" max="16384" width="3.625" style="1" customWidth="1"/>
  </cols>
  <sheetData>
    <row r="1" spans="1:9" ht="31.5" customHeight="1">
      <c r="A1" s="282" t="s">
        <v>409</v>
      </c>
      <c r="B1" s="282"/>
      <c r="C1" s="282"/>
      <c r="D1" s="282"/>
      <c r="E1" s="282"/>
      <c r="F1" s="282"/>
      <c r="G1" s="282"/>
      <c r="H1" s="282"/>
      <c r="I1" s="282"/>
    </row>
    <row r="2" ht="15" customHeight="1" thickBot="1"/>
    <row r="3" spans="1:9" ht="30" customHeight="1">
      <c r="A3" s="248" t="s">
        <v>396</v>
      </c>
      <c r="B3" s="240"/>
      <c r="C3" s="240"/>
      <c r="D3" s="240"/>
      <c r="E3" s="240"/>
      <c r="F3" s="240" t="s">
        <v>397</v>
      </c>
      <c r="G3" s="240"/>
      <c r="H3" s="240" t="s">
        <v>398</v>
      </c>
      <c r="I3" s="245"/>
    </row>
    <row r="4" spans="1:9" ht="30" customHeight="1">
      <c r="A4" s="182"/>
      <c r="B4" s="243"/>
      <c r="C4" s="243"/>
      <c r="D4" s="243"/>
      <c r="E4" s="243"/>
      <c r="F4" s="42" t="s">
        <v>399</v>
      </c>
      <c r="G4" s="42" t="s">
        <v>400</v>
      </c>
      <c r="H4" s="42" t="s">
        <v>401</v>
      </c>
      <c r="I4" s="43" t="s">
        <v>400</v>
      </c>
    </row>
    <row r="5" spans="1:9" ht="30" customHeight="1">
      <c r="A5" s="378" t="s">
        <v>769</v>
      </c>
      <c r="B5" s="378"/>
      <c r="C5" s="4" t="s">
        <v>390</v>
      </c>
      <c r="D5" s="3" t="s">
        <v>394</v>
      </c>
      <c r="E5" s="17" t="s">
        <v>402</v>
      </c>
      <c r="F5" s="22">
        <v>97.7</v>
      </c>
      <c r="G5" s="22">
        <v>96.6</v>
      </c>
      <c r="H5" s="22">
        <v>89.1</v>
      </c>
      <c r="I5" s="22">
        <v>91.1</v>
      </c>
    </row>
    <row r="6" spans="1:9" ht="30" customHeight="1">
      <c r="A6" s="378"/>
      <c r="B6" s="378"/>
      <c r="C6" s="4" t="s">
        <v>391</v>
      </c>
      <c r="D6" s="3" t="s">
        <v>395</v>
      </c>
      <c r="E6" s="17"/>
      <c r="F6" s="22">
        <v>97.5</v>
      </c>
      <c r="G6" s="22">
        <v>96.5</v>
      </c>
      <c r="H6" s="22">
        <v>88.7</v>
      </c>
      <c r="I6" s="22">
        <v>91.2</v>
      </c>
    </row>
    <row r="7" spans="1:9" ht="30" customHeight="1">
      <c r="A7" s="378"/>
      <c r="B7" s="378"/>
      <c r="C7" s="85" t="s">
        <v>410</v>
      </c>
      <c r="D7" s="86" t="s">
        <v>10</v>
      </c>
      <c r="E7" s="87"/>
      <c r="F7" s="88">
        <v>97</v>
      </c>
      <c r="G7" s="88">
        <v>95.6</v>
      </c>
      <c r="H7" s="22">
        <v>87.9</v>
      </c>
      <c r="I7" s="22">
        <v>90.2</v>
      </c>
    </row>
    <row r="8" spans="1:9" ht="30" customHeight="1">
      <c r="A8" s="378"/>
      <c r="B8" s="378"/>
      <c r="C8" s="4" t="s">
        <v>391</v>
      </c>
      <c r="D8" s="3" t="s">
        <v>387</v>
      </c>
      <c r="E8" s="17"/>
      <c r="F8" s="22">
        <v>96.8</v>
      </c>
      <c r="G8" s="22">
        <v>95.3</v>
      </c>
      <c r="H8" s="22">
        <v>87.8</v>
      </c>
      <c r="I8" s="22">
        <v>89.4</v>
      </c>
    </row>
    <row r="9" spans="1:9" ht="30" customHeight="1">
      <c r="A9" s="378"/>
      <c r="B9" s="378"/>
      <c r="C9" s="4" t="s">
        <v>391</v>
      </c>
      <c r="D9" s="3" t="s">
        <v>388</v>
      </c>
      <c r="E9" s="17"/>
      <c r="F9" s="22">
        <v>97</v>
      </c>
      <c r="G9" s="22">
        <v>95.5</v>
      </c>
      <c r="H9" s="22">
        <v>87.4</v>
      </c>
      <c r="I9" s="22">
        <v>89.1</v>
      </c>
    </row>
    <row r="10" spans="1:9" ht="30" customHeight="1">
      <c r="A10" s="208" t="s">
        <v>403</v>
      </c>
      <c r="B10" s="208"/>
      <c r="C10" s="4"/>
      <c r="D10" s="3" t="s">
        <v>404</v>
      </c>
      <c r="E10" s="17" t="s">
        <v>405</v>
      </c>
      <c r="F10" s="22">
        <v>97.6</v>
      </c>
      <c r="G10" s="22">
        <v>96.7</v>
      </c>
      <c r="H10" s="22">
        <v>87.6</v>
      </c>
      <c r="I10" s="22">
        <v>89.8</v>
      </c>
    </row>
    <row r="11" spans="3:11" ht="30" customHeight="1">
      <c r="C11" s="4"/>
      <c r="D11" s="86" t="s">
        <v>413</v>
      </c>
      <c r="E11" s="87"/>
      <c r="F11" s="88">
        <v>98.5</v>
      </c>
      <c r="G11" s="88">
        <v>97.6</v>
      </c>
      <c r="H11" s="88">
        <v>88.4</v>
      </c>
      <c r="I11" s="88">
        <v>90</v>
      </c>
      <c r="J11" s="89"/>
      <c r="K11" s="89"/>
    </row>
    <row r="12" spans="1:11" ht="30" customHeight="1">
      <c r="A12" s="378"/>
      <c r="B12" s="378"/>
      <c r="C12" s="4"/>
      <c r="D12" s="86" t="s">
        <v>414</v>
      </c>
      <c r="E12" s="87"/>
      <c r="F12" s="88">
        <v>98.7</v>
      </c>
      <c r="G12" s="88">
        <v>99.2</v>
      </c>
      <c r="H12" s="88">
        <v>88.1</v>
      </c>
      <c r="I12" s="88">
        <v>91.8</v>
      </c>
      <c r="J12" s="89"/>
      <c r="K12" s="89"/>
    </row>
    <row r="13" spans="1:11" ht="30" customHeight="1">
      <c r="A13" s="378"/>
      <c r="B13" s="378"/>
      <c r="C13" s="4"/>
      <c r="D13" s="86" t="s">
        <v>415</v>
      </c>
      <c r="E13" s="87"/>
      <c r="F13" s="88">
        <v>98.3</v>
      </c>
      <c r="G13" s="88">
        <v>99.1</v>
      </c>
      <c r="H13" s="88">
        <v>87.5</v>
      </c>
      <c r="I13" s="88">
        <v>91.7</v>
      </c>
      <c r="J13" s="89"/>
      <c r="K13" s="89"/>
    </row>
    <row r="14" spans="1:9" ht="30" customHeight="1">
      <c r="A14" s="208"/>
      <c r="B14" s="208"/>
      <c r="C14" s="4"/>
      <c r="D14" s="3" t="s">
        <v>390</v>
      </c>
      <c r="E14" s="17"/>
      <c r="F14" s="22">
        <v>98.3</v>
      </c>
      <c r="G14" s="22">
        <v>99.2</v>
      </c>
      <c r="H14" s="22">
        <v>88</v>
      </c>
      <c r="I14" s="22">
        <v>92.1</v>
      </c>
    </row>
    <row r="15" spans="1:9" ht="30" customHeight="1">
      <c r="A15" s="208"/>
      <c r="B15" s="208"/>
      <c r="C15" s="4"/>
      <c r="D15" s="3" t="s">
        <v>391</v>
      </c>
      <c r="E15" s="17"/>
      <c r="F15" s="22">
        <v>97.6</v>
      </c>
      <c r="G15" s="22">
        <v>98</v>
      </c>
      <c r="H15" s="22">
        <v>87.1</v>
      </c>
      <c r="I15" s="22">
        <v>91.1</v>
      </c>
    </row>
    <row r="16" spans="1:9" ht="30" customHeight="1">
      <c r="A16" s="208"/>
      <c r="B16" s="208"/>
      <c r="C16" s="4"/>
      <c r="D16" s="3" t="s">
        <v>392</v>
      </c>
      <c r="E16" s="17"/>
      <c r="F16" s="22">
        <v>97.2</v>
      </c>
      <c r="G16" s="22">
        <v>97.8</v>
      </c>
      <c r="H16" s="22">
        <v>87.4</v>
      </c>
      <c r="I16" s="22">
        <v>91</v>
      </c>
    </row>
    <row r="17" spans="1:9" ht="30" customHeight="1">
      <c r="A17" s="208"/>
      <c r="B17" s="208"/>
      <c r="C17" s="4"/>
      <c r="D17" s="3" t="s">
        <v>393</v>
      </c>
      <c r="E17" s="17"/>
      <c r="F17" s="22">
        <v>97.7</v>
      </c>
      <c r="G17" s="22">
        <v>99.2</v>
      </c>
      <c r="H17" s="22">
        <v>87.5</v>
      </c>
      <c r="I17" s="22">
        <v>92.2</v>
      </c>
    </row>
    <row r="18" spans="1:9" ht="30" customHeight="1">
      <c r="A18" s="208"/>
      <c r="B18" s="208"/>
      <c r="C18" s="4"/>
      <c r="D18" s="3" t="s">
        <v>394</v>
      </c>
      <c r="E18" s="17"/>
      <c r="F18" s="22">
        <v>98.2</v>
      </c>
      <c r="G18" s="22">
        <v>100.2</v>
      </c>
      <c r="H18" s="22">
        <v>88.3</v>
      </c>
      <c r="I18" s="22">
        <v>92.9</v>
      </c>
    </row>
    <row r="19" spans="1:9" ht="30" customHeight="1">
      <c r="A19" s="208"/>
      <c r="B19" s="208"/>
      <c r="C19" s="4" t="s">
        <v>382</v>
      </c>
      <c r="D19" s="3" t="s">
        <v>395</v>
      </c>
      <c r="E19" s="17"/>
      <c r="F19" s="22">
        <v>98.4</v>
      </c>
      <c r="G19" s="22">
        <v>100.2</v>
      </c>
      <c r="H19" s="22">
        <v>88.6</v>
      </c>
      <c r="I19" s="22">
        <v>93</v>
      </c>
    </row>
    <row r="20" spans="1:9" ht="30" customHeight="1">
      <c r="A20" s="208"/>
      <c r="B20" s="208"/>
      <c r="C20" s="4" t="s">
        <v>382</v>
      </c>
      <c r="D20" s="3" t="s">
        <v>382</v>
      </c>
      <c r="E20" s="17"/>
      <c r="F20" s="22">
        <v>98.9</v>
      </c>
      <c r="G20" s="22">
        <v>100.5</v>
      </c>
      <c r="H20" s="22">
        <v>89.1</v>
      </c>
      <c r="I20" s="22">
        <v>93.6</v>
      </c>
    </row>
    <row r="21" spans="1:9" ht="30" customHeight="1">
      <c r="A21" s="208"/>
      <c r="B21" s="208"/>
      <c r="C21" s="4" t="s">
        <v>382</v>
      </c>
      <c r="D21" s="3" t="s">
        <v>387</v>
      </c>
      <c r="E21" s="17"/>
      <c r="F21" s="22">
        <v>99.6</v>
      </c>
      <c r="G21" s="22">
        <v>100.7</v>
      </c>
      <c r="H21" s="22">
        <v>90.9</v>
      </c>
      <c r="I21" s="22">
        <v>94.1</v>
      </c>
    </row>
    <row r="22" spans="1:9" ht="30" customHeight="1">
      <c r="A22" s="208"/>
      <c r="B22" s="208"/>
      <c r="C22" s="4" t="s">
        <v>382</v>
      </c>
      <c r="D22" s="3" t="s">
        <v>291</v>
      </c>
      <c r="E22" s="17"/>
      <c r="F22" s="22">
        <v>99.3</v>
      </c>
      <c r="G22" s="22">
        <v>100.5</v>
      </c>
      <c r="H22" s="22">
        <v>90.6</v>
      </c>
      <c r="I22" s="22">
        <v>93.4</v>
      </c>
    </row>
    <row r="23" spans="1:9" ht="30" customHeight="1">
      <c r="A23" s="378"/>
      <c r="B23" s="378"/>
      <c r="C23" s="4" t="s">
        <v>382</v>
      </c>
      <c r="D23" s="3" t="s">
        <v>389</v>
      </c>
      <c r="E23" s="17"/>
      <c r="F23" s="22">
        <v>99.5</v>
      </c>
      <c r="G23" s="22">
        <v>99.7</v>
      </c>
      <c r="H23" s="22">
        <v>90.6</v>
      </c>
      <c r="I23" s="22">
        <v>92.1</v>
      </c>
    </row>
    <row r="24" spans="1:9" ht="30" customHeight="1">
      <c r="A24" s="44"/>
      <c r="B24" s="44"/>
      <c r="C24" s="4" t="s">
        <v>382</v>
      </c>
      <c r="D24" s="3" t="s">
        <v>390</v>
      </c>
      <c r="E24" s="17"/>
      <c r="F24" s="22">
        <v>99.8</v>
      </c>
      <c r="G24" s="22">
        <v>99.2</v>
      </c>
      <c r="H24" s="22">
        <v>90.6</v>
      </c>
      <c r="I24" s="22">
        <v>91.3</v>
      </c>
    </row>
    <row r="25" spans="1:9" ht="30" customHeight="1" thickBot="1">
      <c r="A25" s="44"/>
      <c r="B25" s="44"/>
      <c r="C25" s="4" t="s">
        <v>576</v>
      </c>
      <c r="D25" s="3" t="s">
        <v>577</v>
      </c>
      <c r="E25" s="17"/>
      <c r="F25" s="22">
        <v>100.5</v>
      </c>
      <c r="G25" s="22">
        <v>100.8</v>
      </c>
      <c r="H25" s="22">
        <v>91</v>
      </c>
      <c r="I25" s="22">
        <v>92.7</v>
      </c>
    </row>
    <row r="26" spans="1:9" ht="30" customHeight="1">
      <c r="A26" s="10"/>
      <c r="B26" s="192" t="s">
        <v>821</v>
      </c>
      <c r="C26" s="335"/>
      <c r="D26" s="335"/>
      <c r="E26" s="335"/>
      <c r="F26" s="335"/>
      <c r="G26" s="336" t="s">
        <v>768</v>
      </c>
      <c r="H26" s="353"/>
      <c r="I26" s="353"/>
    </row>
    <row r="27" spans="2:9" ht="20.25" customHeight="1">
      <c r="B27" s="193" t="s">
        <v>774</v>
      </c>
      <c r="C27" s="227"/>
      <c r="D27" s="227"/>
      <c r="E27" s="227"/>
      <c r="F27" s="227"/>
      <c r="G27" s="227"/>
      <c r="H27" s="227"/>
      <c r="I27" s="227"/>
    </row>
    <row r="28" spans="2:9" ht="20.25" customHeight="1">
      <c r="B28" s="193" t="s">
        <v>775</v>
      </c>
      <c r="C28" s="227"/>
      <c r="D28" s="227"/>
      <c r="E28" s="227"/>
      <c r="F28" s="227"/>
      <c r="G28" s="227"/>
      <c r="H28" s="227"/>
      <c r="I28" s="227"/>
    </row>
  </sheetData>
  <mergeCells count="26">
    <mergeCell ref="A10:B10"/>
    <mergeCell ref="A13:B13"/>
    <mergeCell ref="A12:B12"/>
    <mergeCell ref="A20:B20"/>
    <mergeCell ref="A16:B16"/>
    <mergeCell ref="A17:B17"/>
    <mergeCell ref="A18:B18"/>
    <mergeCell ref="A19:B19"/>
    <mergeCell ref="H3:I3"/>
    <mergeCell ref="A3:E4"/>
    <mergeCell ref="F3:G3"/>
    <mergeCell ref="A9:B9"/>
    <mergeCell ref="B28:I28"/>
    <mergeCell ref="A1:I1"/>
    <mergeCell ref="A5:B5"/>
    <mergeCell ref="A6:B6"/>
    <mergeCell ref="A7:B7"/>
    <mergeCell ref="A21:B21"/>
    <mergeCell ref="A22:B22"/>
    <mergeCell ref="A8:B8"/>
    <mergeCell ref="A14:B14"/>
    <mergeCell ref="A15:B15"/>
    <mergeCell ref="A23:B23"/>
    <mergeCell ref="B26:F26"/>
    <mergeCell ref="G26:I26"/>
    <mergeCell ref="B27:I2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総務省統計センター</cp:lastModifiedBy>
  <cp:lastPrinted>2006-02-23T05:50:25Z</cp:lastPrinted>
  <dcterms:created xsi:type="dcterms:W3CDTF">2001-02-02T02:05:24Z</dcterms:created>
  <dcterms:modified xsi:type="dcterms:W3CDTF">2006-03-15T00:45:41Z</dcterms:modified>
  <cp:category/>
  <cp:version/>
  <cp:contentType/>
  <cp:contentStatus/>
</cp:coreProperties>
</file>