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506" windowWidth="15105" windowHeight="9165" tabRatio="856" activeTab="0"/>
  </bookViews>
  <sheets>
    <sheet name="見出し" sheetId="1" r:id="rId1"/>
    <sheet name="150～151" sheetId="2" r:id="rId2"/>
    <sheet name="152～153" sheetId="3" r:id="rId3"/>
    <sheet name="154 " sheetId="4" r:id="rId4"/>
    <sheet name="155" sheetId="5" r:id="rId5"/>
    <sheet name="156" sheetId="6" r:id="rId6"/>
    <sheet name="157 " sheetId="7" r:id="rId7"/>
    <sheet name="158～161" sheetId="8" r:id="rId8"/>
    <sheet name="162～164" sheetId="9" r:id="rId9"/>
  </sheets>
  <definedNames>
    <definedName name="_xlnm.Print_Area" localSheetId="6">'157 '!$A$1:$BL$52</definedName>
    <definedName name="_xlnm.Print_Area" localSheetId="0">'見出し'!$A$1:$N$27</definedName>
  </definedNames>
  <calcPr fullCalcOnLoad="1"/>
</workbook>
</file>

<file path=xl/sharedStrings.xml><?xml version="1.0" encoding="utf-8"?>
<sst xmlns="http://schemas.openxmlformats.org/spreadsheetml/2006/main" count="1258" uniqueCount="437">
  <si>
    <t>－</t>
  </si>
  <si>
    <t>１学級あたり</t>
  </si>
  <si>
    <t>浜脇</t>
  </si>
  <si>
    <t>亀川</t>
  </si>
  <si>
    <t>石垣</t>
  </si>
  <si>
    <t>青山</t>
  </si>
  <si>
    <t>県立鶴見養護学校幼稚園部</t>
  </si>
  <si>
    <t>学　　　　　　校　　　　　　名</t>
  </si>
  <si>
    <t>全　　　　　学　　　　　年</t>
  </si>
  <si>
    <t>山の手</t>
  </si>
  <si>
    <t>中部</t>
  </si>
  <si>
    <t>県立南石垣養護学校中学部</t>
  </si>
  <si>
    <t>教 員 数</t>
  </si>
  <si>
    <t>１５．</t>
  </si>
  <si>
    <t>１５０．</t>
  </si>
  <si>
    <t>幼稚園・学校数および園児・生徒数</t>
  </si>
  <si>
    <t>１５１．</t>
  </si>
  <si>
    <t>年度別・小・中・高等学校の経費の推移</t>
  </si>
  <si>
    <t>１５２．</t>
  </si>
  <si>
    <t>年度別・幼稚園の概況</t>
  </si>
  <si>
    <t>１５３．</t>
  </si>
  <si>
    <t>年度別・市立幼稚園経費および保育料の推移</t>
  </si>
  <si>
    <t>１５４．</t>
  </si>
  <si>
    <t>１５５．</t>
  </si>
  <si>
    <t>１５６．</t>
  </si>
  <si>
    <t>１５７．</t>
  </si>
  <si>
    <t>１５８．</t>
  </si>
  <si>
    <t>年度別・中学校卒業生の進路状況</t>
  </si>
  <si>
    <t>１５９．</t>
  </si>
  <si>
    <t>中学校卒業生の産業別就職状況</t>
  </si>
  <si>
    <t>１６０．</t>
  </si>
  <si>
    <t>高等学校卒業生の進路状況</t>
  </si>
  <si>
    <t>１６１．</t>
  </si>
  <si>
    <t>１６２．</t>
  </si>
  <si>
    <t>主要社会教育施設の利用状況</t>
  </si>
  <si>
    <t>１６３．</t>
  </si>
  <si>
    <t>図書館の利用状況</t>
  </si>
  <si>
    <t>１６４．</t>
  </si>
  <si>
    <t>勤労青少年ホ－ム利用状況</t>
  </si>
  <si>
    <t>小学校の概況</t>
  </si>
  <si>
    <t>中学校の概況</t>
  </si>
  <si>
    <t>高等学校の概況（通信制を除く）</t>
  </si>
  <si>
    <t>大学の概況</t>
  </si>
  <si>
    <t>公民館設置数</t>
  </si>
  <si>
    <t>教育および文化</t>
  </si>
  <si>
    <t>…</t>
  </si>
  <si>
    <t>平　成</t>
  </si>
  <si>
    <t>１</t>
  </si>
  <si>
    <t>１６１．　　公　　 民　　 館　　 設　　 置　　 数</t>
  </si>
  <si>
    <t>総　　　　　数</t>
  </si>
  <si>
    <t>中　央　公　民　館</t>
  </si>
  <si>
    <t>地　区　公　民　館</t>
  </si>
  <si>
    <t>町　内　公　民　館</t>
  </si>
  <si>
    <t>年</t>
  </si>
  <si>
    <t>資料 … 生涯学習課</t>
  </si>
  <si>
    <t>年　　　　　次</t>
  </si>
  <si>
    <t>１６４．　　勤　労　青　少　年　ホ　－　ム　利　用　状　況</t>
  </si>
  <si>
    <t>総　　計</t>
  </si>
  <si>
    <t>各　　　　　　　　種　　　　　　　　教　　　　　　　　室</t>
  </si>
  <si>
    <t>個人利用</t>
  </si>
  <si>
    <t>クラブ　活　動</t>
  </si>
  <si>
    <t>生花教室</t>
  </si>
  <si>
    <t>料理教室</t>
  </si>
  <si>
    <t>着付教室</t>
  </si>
  <si>
    <t>茶道教室</t>
  </si>
  <si>
    <t>エアロビクス</t>
  </si>
  <si>
    <t>その他</t>
  </si>
  <si>
    <t>教　室</t>
  </si>
  <si>
    <t>資料 … 商工課</t>
  </si>
  <si>
    <t>３</t>
  </si>
  <si>
    <t>１５．教 育 お よ び 文 化</t>
  </si>
  <si>
    <t>１５０．　　幼 稚 園 ・ 学 校 数 お よ び 園 児 ・ 生 徒 数</t>
  </si>
  <si>
    <t>学校基本調査</t>
  </si>
  <si>
    <t>学　　　校</t>
  </si>
  <si>
    <t>校 数</t>
  </si>
  <si>
    <t>生 徒 数</t>
  </si>
  <si>
    <t>総　　　　数</t>
  </si>
  <si>
    <t>幼稚園</t>
  </si>
  <si>
    <t>公立</t>
  </si>
  <si>
    <t>私立</t>
  </si>
  <si>
    <t>小学校</t>
  </si>
  <si>
    <t>中学校</t>
  </si>
  <si>
    <t>高等学校</t>
  </si>
  <si>
    <t>大学</t>
  </si>
  <si>
    <t>（注）　養護学校を含む。</t>
  </si>
  <si>
    <t>各年５月１日現在</t>
  </si>
  <si>
    <t>資料 … 学校教育課</t>
  </si>
  <si>
    <t>１５１．　　年 度 別 ・ 小 ・ 中 ・ 高 等 学 校 の 経 費 の 推 移</t>
  </si>
  <si>
    <t>年　　　度</t>
  </si>
  <si>
    <t>小　　　　学　　　　校</t>
  </si>
  <si>
    <t>中　　　　学　　　　校</t>
  </si>
  <si>
    <t>高　　等　　学　　校</t>
  </si>
  <si>
    <t>小 学 校 費　　（千円）</t>
  </si>
  <si>
    <t>児童１人あたり</t>
  </si>
  <si>
    <t>中 学 校 費　　（千円）</t>
  </si>
  <si>
    <t>生徒１人あたり</t>
  </si>
  <si>
    <t>高 等 学 校 費　　（千円）</t>
  </si>
  <si>
    <t>の高等学校費</t>
  </si>
  <si>
    <t>（円）</t>
  </si>
  <si>
    <t>１１</t>
  </si>
  <si>
    <t>１２</t>
  </si>
  <si>
    <t>１３</t>
  </si>
  <si>
    <t>４</t>
  </si>
  <si>
    <t>※</t>
  </si>
  <si>
    <t>１６２．　　主 要 社 会 教 育 施 設 の 利 用 状 況</t>
  </si>
  <si>
    <t>（１）　中央公民館 ・ サザンクロス ・ 美術館</t>
  </si>
  <si>
    <t>（単位 ： 件 ・ 人）</t>
  </si>
  <si>
    <t>ふ れ あ い 広 場 サ ザ ン ク ロ ス</t>
  </si>
  <si>
    <t>美 術 館</t>
  </si>
  <si>
    <t>大ホ－ル</t>
  </si>
  <si>
    <t>講 座 室</t>
  </si>
  <si>
    <t>会 議 室</t>
  </si>
  <si>
    <t>研 修 室</t>
  </si>
  <si>
    <t>視聴覚室</t>
  </si>
  <si>
    <t>（２）　市　 立　 少　 年　 自　 然　 の　 家</t>
  </si>
  <si>
    <t>小　　学　　校</t>
  </si>
  <si>
    <t>中　　学　　校</t>
  </si>
  <si>
    <t>少　年　団　体</t>
  </si>
  <si>
    <t>そ の 他 の 団 体</t>
  </si>
  <si>
    <t>団体数</t>
  </si>
  <si>
    <t>入所者数</t>
  </si>
  <si>
    <t>資料 … 少年自然の家　お じ か</t>
  </si>
  <si>
    <t>１６３．　　図　　書　　館　　の　　利　　用　　状　　況</t>
  </si>
  <si>
    <t>開館日数</t>
  </si>
  <si>
    <t>貸　　　出　　　者　　　数</t>
  </si>
  <si>
    <t>貸　　　出　　　冊　　　数</t>
  </si>
  <si>
    <t>蔵　書　数</t>
  </si>
  <si>
    <t>総　　数</t>
  </si>
  <si>
    <t>本　　館</t>
  </si>
  <si>
    <t>移　 　動</t>
  </si>
  <si>
    <t>図 書 館</t>
  </si>
  <si>
    <t>…</t>
  </si>
  <si>
    <t>※</t>
  </si>
  <si>
    <t>※</t>
  </si>
  <si>
    <t>※</t>
  </si>
  <si>
    <t>１４</t>
  </si>
  <si>
    <t>１５３．　　年度別 ・ 市立幼稚園経費および保育料の推移</t>
  </si>
  <si>
    <t>年　　　　　　度</t>
  </si>
  <si>
    <t>園　　数</t>
  </si>
  <si>
    <t>学 級 数</t>
  </si>
  <si>
    <t>園 児 数</t>
  </si>
  <si>
    <t>教 員 数</t>
  </si>
  <si>
    <t>幼稚園費</t>
  </si>
  <si>
    <t>保 育 料</t>
  </si>
  <si>
    <t>月額保育料</t>
  </si>
  <si>
    <t>（千円）</t>
  </si>
  <si>
    <t>平成</t>
  </si>
  <si>
    <t>５</t>
  </si>
  <si>
    <t>１５４．　　小　　　　　　　　　　学　　　　　　　　　　校　　　　　</t>
  </si>
  <si>
    <t>　　　　　の　　　　　　　　　　概　　　　　　　　　　況</t>
  </si>
  <si>
    <t>学　　　　　　校　　　　　　名</t>
  </si>
  <si>
    <t>全　　　　　学　　　　　年</t>
  </si>
  <si>
    <t>１　　　　　年</t>
  </si>
  <si>
    <t>２　　　　　年</t>
  </si>
  <si>
    <t>３　　　　　年</t>
  </si>
  <si>
    <t>４　　　　　年</t>
  </si>
  <si>
    <t>５　　　　　年</t>
  </si>
  <si>
    <t>６　　　　　年</t>
  </si>
  <si>
    <t>学級数</t>
  </si>
  <si>
    <t>教員数</t>
  </si>
  <si>
    <t>１学級あたり</t>
  </si>
  <si>
    <t>男</t>
  </si>
  <si>
    <t>女</t>
  </si>
  <si>
    <t>総 数</t>
  </si>
  <si>
    <t>児　童　数</t>
  </si>
  <si>
    <t>平　　　成</t>
  </si>
  <si>
    <t>野口</t>
  </si>
  <si>
    <t>境川</t>
  </si>
  <si>
    <t>〃</t>
  </si>
  <si>
    <t>北</t>
  </si>
  <si>
    <t>南</t>
  </si>
  <si>
    <t>西</t>
  </si>
  <si>
    <t>南立石</t>
  </si>
  <si>
    <t>亀川</t>
  </si>
  <si>
    <t>朝日</t>
  </si>
  <si>
    <t>石垣</t>
  </si>
  <si>
    <t>青山</t>
  </si>
  <si>
    <t>東山</t>
  </si>
  <si>
    <t>上人</t>
  </si>
  <si>
    <t>鶴見</t>
  </si>
  <si>
    <t>春木川</t>
  </si>
  <si>
    <t>緑丘</t>
  </si>
  <si>
    <t>大平山</t>
  </si>
  <si>
    <t>県立南石垣養護学校小学部</t>
  </si>
  <si>
    <t>県立別府養護学校小学部</t>
  </si>
  <si>
    <t>県立鶴見養護学校小学部</t>
  </si>
  <si>
    <t>県立別府石垣原養護学校小学部</t>
  </si>
  <si>
    <t>明星</t>
  </si>
  <si>
    <t>※</t>
  </si>
  <si>
    <t>朝日小学校湯山分校と天間小学校は、休校。</t>
  </si>
  <si>
    <t>東山小学校枝郷分校・山の口分校は、本校と合併。</t>
  </si>
  <si>
    <t>大分県学校要覧の様式変更により、養護学校毎の学年別男女数の詳細が不明となる。</t>
  </si>
  <si>
    <t>（大分県学校要覧より）</t>
  </si>
  <si>
    <t>平成１３年度末に浜脇小学校は、廃校となる。</t>
  </si>
  <si>
    <t>平成１３年度の数値を修正変更。</t>
  </si>
  <si>
    <t>１５５．　　中　　　　　　　　　　学　　　　　　　　　　校　　　　　</t>
  </si>
  <si>
    <t>　　　　　の　　　　　　　　　　概　　　　　　　　　　況</t>
  </si>
  <si>
    <t>学校基本調査</t>
  </si>
  <si>
    <t>１　　　　　　　　年</t>
  </si>
  <si>
    <t>２　　　　　　　　年</t>
  </si>
  <si>
    <t>３　　　　　　　　年</t>
  </si>
  <si>
    <t>学 級 数</t>
  </si>
  <si>
    <t>総　　数</t>
  </si>
  <si>
    <t>男</t>
  </si>
  <si>
    <t>女</t>
  </si>
  <si>
    <t>生　徒　数</t>
  </si>
  <si>
    <t>平　　　成</t>
  </si>
  <si>
    <t>１</t>
  </si>
  <si>
    <t>１</t>
  </si>
  <si>
    <t>５</t>
  </si>
  <si>
    <t>公立</t>
  </si>
  <si>
    <t>中学校</t>
  </si>
  <si>
    <t>青山</t>
  </si>
  <si>
    <t>〃</t>
  </si>
  <si>
    <t>北部</t>
  </si>
  <si>
    <t>朝日</t>
  </si>
  <si>
    <t>東山</t>
  </si>
  <si>
    <t>－</t>
  </si>
  <si>
    <t>鶴見台</t>
  </si>
  <si>
    <t>〃</t>
  </si>
  <si>
    <t>県立別府養護学校中学部</t>
  </si>
  <si>
    <t>県立鶴見養護学校中学部</t>
  </si>
  <si>
    <t>県立別府石垣原養護学校中学部</t>
  </si>
  <si>
    <t>私立</t>
  </si>
  <si>
    <t>明豊</t>
  </si>
  <si>
    <t>養護学校毎の教員数は、『１５２．小学校の概況』 に （　 ）内 で表示。</t>
  </si>
  <si>
    <t>各年５月１日現在</t>
  </si>
  <si>
    <t>大分県学校要覧の様式変更により、養護学校毎の学年別男女数の詳細が不明となる。</t>
  </si>
  <si>
    <t>資料 … 学校教育課</t>
  </si>
  <si>
    <t>明星中学校は廃校となる。</t>
  </si>
  <si>
    <t>（大分県学校要覧より）</t>
  </si>
  <si>
    <t>平成１３年の数値を修正変更。</t>
  </si>
  <si>
    <t>１５６．　　高　　　等　　　学　　　校　　　の　　　概　　　況　</t>
  </si>
  <si>
    <t>　　（　　通　　信　　制　　を　　除　　く　　）</t>
  </si>
  <si>
    <t>１　　　　　　　　年</t>
  </si>
  <si>
    <t xml:space="preserve">２ </t>
  </si>
  <si>
    <t xml:space="preserve"> 　　　　　　　年</t>
  </si>
  <si>
    <t>３　　　　　　　　年</t>
  </si>
  <si>
    <t>４　　　　　　　　年</t>
  </si>
  <si>
    <t>教 員 １ 人 に　　　　対する生徒数</t>
  </si>
  <si>
    <t>県立別府鶴見丘高等学校</t>
  </si>
  <si>
    <t>県立別府鶴見丘高等学校定時制</t>
  </si>
  <si>
    <t>県立別府青山高等学校</t>
  </si>
  <si>
    <t>県立別府羽室台高等学校</t>
  </si>
  <si>
    <t>県立別府養護学校高等部</t>
  </si>
  <si>
    <t>県立石垣原養護学校高等部</t>
  </si>
  <si>
    <t>県立南石垣養護学校高等部</t>
  </si>
  <si>
    <t>市立別府商業高等学校</t>
  </si>
  <si>
    <t>明豊高等学校</t>
  </si>
  <si>
    <t>養護学校毎の教員数は、『１５２．小学校の概況』 に （　 ）内 で表示。</t>
  </si>
  <si>
    <t>別府大学附属高等学校と明星高等学校は廃校となる。</t>
  </si>
  <si>
    <t>１５７．　　大　　　　　　　　　　学　　　　　　　　　　の　　　　　</t>
  </si>
  <si>
    <t>　　　　　概　　　　　　　　　　況</t>
  </si>
  <si>
    <t>全　　　学　　　年</t>
  </si>
  <si>
    <t>１　　　　　　年</t>
  </si>
  <si>
    <t>２　　　　　　年</t>
  </si>
  <si>
    <t>３　　　　　　年</t>
  </si>
  <si>
    <t>４　　　　　　年</t>
  </si>
  <si>
    <t>大　　　学　　　院</t>
  </si>
  <si>
    <t>教　　　　　　　員　　　　　　　数</t>
  </si>
  <si>
    <t>総　数</t>
  </si>
  <si>
    <t>学　長</t>
  </si>
  <si>
    <t>副学長</t>
  </si>
  <si>
    <t>教　授</t>
  </si>
  <si>
    <t>助教授</t>
  </si>
  <si>
    <t>講　師</t>
  </si>
  <si>
    <t>助　手</t>
  </si>
  <si>
    <t>平　　　　成</t>
  </si>
  <si>
    <t>別府溝部学園短期大学</t>
  </si>
  <si>
    <t>服飾デザイン科</t>
  </si>
  <si>
    <t>食物学科</t>
  </si>
  <si>
    <t>幼児教育学科</t>
  </si>
  <si>
    <t>介護福祉学科</t>
  </si>
  <si>
    <t>私立別府大学</t>
  </si>
  <si>
    <t>国文学科</t>
  </si>
  <si>
    <t>英文学科</t>
  </si>
  <si>
    <t>史学科</t>
  </si>
  <si>
    <t>芸術文化学科</t>
  </si>
  <si>
    <t>美学美術史学科</t>
  </si>
  <si>
    <t>文化財学科</t>
  </si>
  <si>
    <t>人間関係学科</t>
  </si>
  <si>
    <t>食物栄養学科</t>
  </si>
  <si>
    <t>私立別府大学短期大学部</t>
  </si>
  <si>
    <t>食物栄養科</t>
  </si>
  <si>
    <t>初等教育科</t>
  </si>
  <si>
    <t>英語コミュニケーション科</t>
  </si>
  <si>
    <t>経営情報文化科</t>
  </si>
  <si>
    <t>私立立命館アジア太平洋大学</t>
  </si>
  <si>
    <t>私立別府大学大学院</t>
  </si>
  <si>
    <t>文学研究科歴史学専攻</t>
  </si>
  <si>
    <t>文学研究科日本語・日本文学専攻</t>
  </si>
  <si>
    <t>文学研究科文化財学専攻</t>
  </si>
  <si>
    <t>アジア太平洋研究科</t>
  </si>
  <si>
    <t>経営管理研究科</t>
  </si>
  <si>
    <t>大学院の教員数は、大学と兼務し、（　 ）内で表示。</t>
  </si>
  <si>
    <t>立命館アジア太平洋大学は、平成１２年に開学。</t>
  </si>
  <si>
    <t>平成１３年版統計書より、様式を変更。</t>
  </si>
  <si>
    <t>平成１４年版統計書より学科の変更、新設有り。</t>
  </si>
  <si>
    <t>アジア太平洋学部</t>
  </si>
  <si>
    <t>アジア太平洋マネジメント学部</t>
  </si>
  <si>
    <t>別府溝部学園高等学校</t>
  </si>
  <si>
    <t>平成１５年に私立別府女子短期大学は</t>
  </si>
  <si>
    <t>別府溝部学園短期大学に名称を変更。</t>
  </si>
  <si>
    <t>１５２．　　年　 度　 別　 ・　 幼　 稚　 園　 の　 概　 況</t>
  </si>
  <si>
    <t>学校基本調査</t>
  </si>
  <si>
    <t>園　　　　児　　　　数</t>
  </si>
  <si>
    <t>学 級 数</t>
  </si>
  <si>
    <t>職 員 数</t>
  </si>
  <si>
    <t>園　児　数</t>
  </si>
  <si>
    <t>平成</t>
  </si>
  <si>
    <t>１</t>
  </si>
  <si>
    <t>３</t>
  </si>
  <si>
    <t>野口</t>
  </si>
  <si>
    <t>幼稚園</t>
  </si>
  <si>
    <t>境川</t>
  </si>
  <si>
    <t>〃</t>
  </si>
  <si>
    <t>北</t>
  </si>
  <si>
    <t>〃</t>
  </si>
  <si>
    <t>南</t>
  </si>
  <si>
    <t>西</t>
  </si>
  <si>
    <t>南立石</t>
  </si>
  <si>
    <t>〃</t>
  </si>
  <si>
    <t>上人</t>
  </si>
  <si>
    <t>鶴見</t>
  </si>
  <si>
    <t>春木川</t>
  </si>
  <si>
    <t>緑丘</t>
  </si>
  <si>
    <t>大平山</t>
  </si>
  <si>
    <t>…</t>
  </si>
  <si>
    <t>別府大学附属</t>
  </si>
  <si>
    <t>幼稚園</t>
  </si>
  <si>
    <t>明星</t>
  </si>
  <si>
    <t>〃</t>
  </si>
  <si>
    <t>真愛</t>
  </si>
  <si>
    <t>〃</t>
  </si>
  <si>
    <t>海の星</t>
  </si>
  <si>
    <t>別府中央</t>
  </si>
  <si>
    <t>〃</t>
  </si>
  <si>
    <t>わかば</t>
  </si>
  <si>
    <t>ひめやま</t>
  </si>
  <si>
    <t>※</t>
  </si>
  <si>
    <t>平成１３年度末に浜脇幼稚園は、廃園となる。</t>
  </si>
  <si>
    <t>各年５月１日現在</t>
  </si>
  <si>
    <t>平成１３年度の数値を修正変更。</t>
  </si>
  <si>
    <t>資料 … 学校教育課</t>
  </si>
  <si>
    <t>（大分県学校要覧より）</t>
  </si>
  <si>
    <t>－</t>
  </si>
  <si>
    <t>－</t>
  </si>
  <si>
    <t>－</t>
  </si>
  <si>
    <t>年</t>
  </si>
  <si>
    <t>５</t>
  </si>
  <si>
    <t>１３</t>
  </si>
  <si>
    <t>１４</t>
  </si>
  <si>
    <t>１５</t>
  </si>
  <si>
    <t>研修室・その他</t>
  </si>
  <si>
    <t>－</t>
  </si>
  <si>
    <t>大学・短期大学</t>
  </si>
  <si>
    <t>大学院</t>
  </si>
  <si>
    <t>※平成１５年に相互貸借１冊有り。</t>
  </si>
  <si>
    <t>私立</t>
  </si>
  <si>
    <t>年</t>
  </si>
  <si>
    <t>別府女子短期大学付属高等学校は平成１５年度より、別府溝部学園高等学校に名称変更。</t>
  </si>
  <si>
    <t>年</t>
  </si>
  <si>
    <t>年　</t>
  </si>
  <si>
    <t xml:space="preserve">平 成 １１ 年度 </t>
  </si>
  <si>
    <t>平 成 １２ 年度</t>
  </si>
  <si>
    <t>平 成 １３ 年度</t>
  </si>
  <si>
    <t>平 成 １４ 年度</t>
  </si>
  <si>
    <t>平 成 １５ 年度</t>
  </si>
  <si>
    <t>年度</t>
  </si>
  <si>
    <t>３</t>
  </si>
  <si>
    <t>年度　　　</t>
  </si>
  <si>
    <t>年度</t>
  </si>
  <si>
    <t>年度</t>
  </si>
  <si>
    <t>幼稚園名</t>
  </si>
  <si>
    <t>年</t>
  </si>
  <si>
    <t>年度</t>
  </si>
  <si>
    <t>年度・区分</t>
  </si>
  <si>
    <t>女</t>
  </si>
  <si>
    <t>中　央　公　民　館</t>
  </si>
  <si>
    <t>市                     立</t>
  </si>
  <si>
    <t>県                     立</t>
  </si>
  <si>
    <t>県      　  　　 　　       立</t>
  </si>
  <si>
    <t>市     　  　　　　         立</t>
  </si>
  <si>
    <t>市      　   　　　　       立</t>
  </si>
  <si>
    <t>県             　　　　　   立</t>
  </si>
  <si>
    <t>平成１３年度、１４年度の数値を修正変更。</t>
  </si>
  <si>
    <t>※平成１６年版統計書より中央公民館の「研修室・その他」の項目を追加。</t>
  </si>
  <si>
    <t>－</t>
  </si>
  <si>
    <t>※</t>
  </si>
  <si>
    <t>平成１３年度の数値を修正変更。</t>
  </si>
  <si>
    <t xml:space="preserve">  の小学校費 　</t>
  </si>
  <si>
    <t xml:space="preserve">  の中学校費 　</t>
  </si>
  <si>
    <t>１５</t>
  </si>
  <si>
    <t>１５８．　　年 度 別 ・ 中 学 校 卒 業 生 の 進 路 状 況</t>
  </si>
  <si>
    <t>各年５月１日現在</t>
  </si>
  <si>
    <t>総　　　数</t>
  </si>
  <si>
    <t>高等学校等　　</t>
  </si>
  <si>
    <t>専修学校等　　</t>
  </si>
  <si>
    <t>就　職　者</t>
  </si>
  <si>
    <t>無　業　者</t>
  </si>
  <si>
    <t>死 亡 ・ 不 詳</t>
  </si>
  <si>
    <t>　　　　進学者</t>
  </si>
  <si>
    <t>　　進.・入学者</t>
  </si>
  <si>
    <t>平　成</t>
  </si>
  <si>
    <t>１</t>
  </si>
  <si>
    <t>２</t>
  </si>
  <si>
    <t>－</t>
  </si>
  <si>
    <t>３</t>
  </si>
  <si>
    <t>男</t>
  </si>
  <si>
    <t>－</t>
  </si>
  <si>
    <t>※</t>
  </si>
  <si>
    <t>平成１３年版統計書より、様式を変更。</t>
  </si>
  <si>
    <t>資料 … 学校教育課</t>
  </si>
  <si>
    <t>平成１３年度の数値を修正変更。</t>
  </si>
  <si>
    <t>１５９．　　中 学 校 卒 業 生 の 産 業 別 就 職 状 況</t>
  </si>
  <si>
    <t>総　　　　　　数</t>
  </si>
  <si>
    <t>３</t>
  </si>
  <si>
    <t>４</t>
  </si>
  <si>
    <t>５</t>
  </si>
  <si>
    <t>第一次産業</t>
  </si>
  <si>
    <t>第二次産業</t>
  </si>
  <si>
    <t>第三次産業</t>
  </si>
  <si>
    <t>上記以外・不詳</t>
  </si>
  <si>
    <t>勤労学生を含むため就職者の計と一致しない。</t>
  </si>
  <si>
    <t>１６０．　　高 等 学 校 卒 業 生 の 進 路 状 況</t>
  </si>
  <si>
    <t>学校基本調査</t>
  </si>
  <si>
    <t>大学等　　</t>
  </si>
  <si>
    <t>専修学校等</t>
  </si>
  <si>
    <t>公共職業能力　　開発施設等　　　入　学　者</t>
  </si>
  <si>
    <t>就 職 者</t>
  </si>
  <si>
    <t>無 業 者</t>
  </si>
  <si>
    <t>死亡・不詳</t>
  </si>
  <si>
    <t>　　進学者</t>
  </si>
  <si>
    <t xml:space="preserve"> 進・入学者</t>
  </si>
  <si>
    <t>４</t>
  </si>
  <si>
    <t>※</t>
  </si>
  <si>
    <t>資料 … 総務課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</si>
</sst>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_);[Red]\(0\)"/>
    <numFmt numFmtId="209" formatCode="0.00_ "/>
    <numFmt numFmtId="210" formatCode="0.0_);[Red]\(0.0\)"/>
    <numFmt numFmtId="211" formatCode="0;&quot;△ &quot;0"/>
    <numFmt numFmtId="212" formatCode="0.0_ "/>
    <numFmt numFmtId="213" formatCode="\(0\)"/>
    <numFmt numFmtId="214" formatCode="\(#,##0.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</cellStyleXfs>
  <cellXfs count="40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97" fontId="2" fillId="0" borderId="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/>
    </xf>
    <xf numFmtId="192" fontId="4" fillId="0" borderId="4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197" fontId="6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92" fontId="2" fillId="0" borderId="9" xfId="0" applyNumberFormat="1" applyFont="1" applyFill="1" applyBorder="1" applyAlignment="1">
      <alignment horizontal="right" vertical="center"/>
    </xf>
    <xf numFmtId="192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49" fontId="3" fillId="0" borderId="0" xfId="0" applyNumberFormat="1" applyFont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92" fontId="2" fillId="0" borderId="4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192" fontId="6" fillId="0" borderId="4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92" fontId="6" fillId="0" borderId="9" xfId="0" applyNumberFormat="1" applyFont="1" applyFill="1" applyBorder="1" applyAlignment="1">
      <alignment horizontal="right" vertical="center"/>
    </xf>
    <xf numFmtId="192" fontId="2" fillId="0" borderId="21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 indent="1"/>
    </xf>
    <xf numFmtId="0" fontId="0" fillId="0" borderId="2" xfId="0" applyFill="1" applyBorder="1" applyAlignment="1">
      <alignment horizontal="distributed" vertical="center" indent="1"/>
    </xf>
    <xf numFmtId="0" fontId="0" fillId="0" borderId="18" xfId="0" applyFill="1" applyBorder="1" applyAlignment="1">
      <alignment horizontal="distributed" vertical="center" indent="1"/>
    </xf>
    <xf numFmtId="0" fontId="0" fillId="0" borderId="23" xfId="0" applyFill="1" applyBorder="1" applyAlignment="1">
      <alignment horizontal="distributed" vertical="center" indent="1"/>
    </xf>
    <xf numFmtId="0" fontId="0" fillId="0" borderId="20" xfId="0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92" fontId="6" fillId="0" borderId="24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93" fontId="2" fillId="0" borderId="0" xfId="0" applyNumberFormat="1" applyFont="1" applyFill="1" applyBorder="1" applyAlignment="1">
      <alignment horizontal="right" vertical="center"/>
    </xf>
    <xf numFmtId="193" fontId="0" fillId="0" borderId="0" xfId="0" applyNumberFormat="1" applyFont="1" applyFill="1" applyBorder="1" applyAlignment="1">
      <alignment horizontal="right" vertical="center"/>
    </xf>
    <xf numFmtId="193" fontId="6" fillId="0" borderId="0" xfId="0" applyNumberFormat="1" applyFont="1" applyFill="1" applyBorder="1" applyAlignment="1">
      <alignment horizontal="right" vertical="center"/>
    </xf>
    <xf numFmtId="193" fontId="7" fillId="0" borderId="0" xfId="0" applyNumberFormat="1" applyFont="1" applyFill="1" applyBorder="1" applyAlignment="1">
      <alignment horizontal="right" vertical="center"/>
    </xf>
    <xf numFmtId="193" fontId="0" fillId="0" borderId="0" xfId="0" applyNumberForma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25" xfId="0" applyFill="1" applyBorder="1" applyAlignment="1">
      <alignment horizontal="center"/>
    </xf>
    <xf numFmtId="0" fontId="0" fillId="0" borderId="17" xfId="0" applyFill="1" applyBorder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193" fontId="2" fillId="0" borderId="9" xfId="0" applyNumberFormat="1" applyFont="1" applyFill="1" applyBorder="1" applyAlignment="1">
      <alignment horizontal="right" vertical="center"/>
    </xf>
    <xf numFmtId="193" fontId="0" fillId="0" borderId="9" xfId="0" applyNumberFormat="1" applyFont="1" applyFill="1" applyBorder="1" applyAlignment="1">
      <alignment horizontal="right" vertical="center"/>
    </xf>
    <xf numFmtId="192" fontId="2" fillId="0" borderId="24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97" fontId="6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97" fontId="2" fillId="0" borderId="0" xfId="0" applyNumberFormat="1" applyFont="1" applyAlignment="1">
      <alignment horizontal="right" vertical="center"/>
    </xf>
    <xf numFmtId="197" fontId="6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197" fontId="2" fillId="0" borderId="0" xfId="0" applyNumberFormat="1" applyFont="1" applyFill="1" applyAlignment="1">
      <alignment horizontal="right" vertical="center"/>
    </xf>
    <xf numFmtId="207" fontId="2" fillId="0" borderId="0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97" fontId="2" fillId="0" borderId="10" xfId="0" applyNumberFormat="1" applyFont="1" applyBorder="1" applyAlignment="1">
      <alignment horizontal="right" vertical="center"/>
    </xf>
    <xf numFmtId="197" fontId="2" fillId="0" borderId="10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16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07" fontId="2" fillId="0" borderId="10" xfId="0" applyNumberFormat="1" applyFont="1" applyFill="1" applyBorder="1" applyAlignment="1">
      <alignment horizontal="right" vertical="center"/>
    </xf>
    <xf numFmtId="207" fontId="6" fillId="0" borderId="0" xfId="0" applyNumberFormat="1" applyFont="1" applyFill="1" applyBorder="1" applyAlignment="1">
      <alignment horizontal="right" vertical="center"/>
    </xf>
    <xf numFmtId="197" fontId="2" fillId="0" borderId="21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207" fontId="2" fillId="0" borderId="0" xfId="0" applyNumberFormat="1" applyFont="1" applyAlignment="1">
      <alignment horizontal="right" vertical="center"/>
    </xf>
    <xf numFmtId="207" fontId="6" fillId="0" borderId="0" xfId="0" applyNumberFormat="1" applyFont="1" applyFill="1" applyAlignment="1">
      <alignment horizontal="right" vertical="center"/>
    </xf>
    <xf numFmtId="207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8" fillId="0" borderId="0" xfId="0" applyNumberFormat="1" applyFont="1" applyBorder="1" applyAlignment="1">
      <alignment horizontal="right" vertical="center"/>
    </xf>
    <xf numFmtId="193" fontId="8" fillId="0" borderId="0" xfId="0" applyNumberFormat="1" applyFont="1" applyFill="1" applyBorder="1" applyAlignment="1">
      <alignment horizontal="right" vertical="center"/>
    </xf>
    <xf numFmtId="192" fontId="8" fillId="0" borderId="0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9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9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92" fontId="4" fillId="0" borderId="0" xfId="0" applyNumberFormat="1" applyFont="1" applyBorder="1" applyAlignment="1">
      <alignment horizontal="right" vertical="center"/>
    </xf>
    <xf numFmtId="192" fontId="4" fillId="0" borderId="21" xfId="0" applyNumberFormat="1" applyFont="1" applyFill="1" applyBorder="1" applyAlignment="1">
      <alignment horizontal="right" vertical="center"/>
    </xf>
    <xf numFmtId="192" fontId="4" fillId="0" borderId="10" xfId="0" applyNumberFormat="1" applyFont="1" applyFill="1" applyBorder="1" applyAlignment="1">
      <alignment horizontal="right" vertical="center"/>
    </xf>
    <xf numFmtId="193" fontId="4" fillId="0" borderId="0" xfId="0" applyNumberFormat="1" applyFont="1" applyAlignment="1">
      <alignment horizontal="right" vertical="center"/>
    </xf>
    <xf numFmtId="193" fontId="4" fillId="0" borderId="0" xfId="0" applyNumberFormat="1" applyFont="1" applyFill="1" applyAlignment="1">
      <alignment horizontal="right" vertical="center"/>
    </xf>
    <xf numFmtId="193" fontId="4" fillId="0" borderId="0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93" fontId="4" fillId="0" borderId="10" xfId="0" applyNumberFormat="1" applyFont="1" applyFill="1" applyBorder="1" applyAlignment="1">
      <alignment horizontal="right" vertical="center"/>
    </xf>
    <xf numFmtId="192" fontId="4" fillId="0" borderId="9" xfId="0" applyNumberFormat="1" applyFont="1" applyBorder="1" applyAlignment="1">
      <alignment horizontal="right" vertical="center"/>
    </xf>
    <xf numFmtId="192" fontId="4" fillId="0" borderId="9" xfId="0" applyNumberFormat="1" applyFont="1" applyFill="1" applyBorder="1" applyAlignment="1">
      <alignment horizontal="right" vertical="center"/>
    </xf>
    <xf numFmtId="193" fontId="4" fillId="0" borderId="9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93" fontId="8" fillId="0" borderId="0" xfId="0" applyNumberFormat="1" applyFont="1" applyBorder="1" applyAlignment="1">
      <alignment horizontal="right" vertical="center"/>
    </xf>
    <xf numFmtId="193" fontId="8" fillId="0" borderId="0" xfId="0" applyNumberFormat="1" applyFont="1" applyAlignment="1">
      <alignment horizontal="right" vertical="center"/>
    </xf>
    <xf numFmtId="192" fontId="4" fillId="0" borderId="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93" fontId="4" fillId="0" borderId="0" xfId="0" applyNumberFormat="1" applyFont="1" applyBorder="1" applyAlignment="1">
      <alignment horizontal="right" vertical="center"/>
    </xf>
    <xf numFmtId="192" fontId="4" fillId="0" borderId="10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92" fontId="4" fillId="0" borderId="21" xfId="0" applyNumberFormat="1" applyFont="1" applyBorder="1" applyAlignment="1">
      <alignment horizontal="right" vertical="center"/>
    </xf>
    <xf numFmtId="193" fontId="4" fillId="0" borderId="10" xfId="0" applyNumberFormat="1" applyFont="1" applyBorder="1" applyAlignment="1">
      <alignment horizontal="right" vertical="center"/>
    </xf>
    <xf numFmtId="192" fontId="4" fillId="0" borderId="24" xfId="0" applyNumberFormat="1" applyFont="1" applyBorder="1" applyAlignment="1">
      <alignment horizontal="right" vertical="center"/>
    </xf>
    <xf numFmtId="193" fontId="4" fillId="0" borderId="9" xfId="0" applyNumberFormat="1" applyFont="1" applyBorder="1" applyAlignment="1">
      <alignment horizontal="right" vertical="center"/>
    </xf>
    <xf numFmtId="197" fontId="2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197" fontId="2" fillId="0" borderId="9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97" fontId="6" fillId="0" borderId="0" xfId="0" applyNumberFormat="1" applyFont="1" applyBorder="1" applyAlignment="1">
      <alignment horizontal="right" vertical="center"/>
    </xf>
    <xf numFmtId="197" fontId="2" fillId="0" borderId="4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38" fontId="4" fillId="0" borderId="4" xfId="17" applyFont="1" applyFill="1" applyBorder="1" applyAlignment="1">
      <alignment horizontal="right" vertical="center"/>
    </xf>
    <xf numFmtId="38" fontId="4" fillId="0" borderId="0" xfId="17" applyFont="1" applyFill="1" applyBorder="1" applyAlignment="1">
      <alignment horizontal="right" vertical="center"/>
    </xf>
    <xf numFmtId="38" fontId="8" fillId="0" borderId="24" xfId="17" applyFont="1" applyFill="1" applyBorder="1" applyAlignment="1">
      <alignment horizontal="right" vertical="center"/>
    </xf>
    <xf numFmtId="38" fontId="8" fillId="0" borderId="9" xfId="17" applyFont="1" applyFill="1" applyBorder="1" applyAlignment="1">
      <alignment horizontal="right" vertical="center"/>
    </xf>
    <xf numFmtId="192" fontId="8" fillId="0" borderId="24" xfId="0" applyNumberFormat="1" applyFont="1" applyFill="1" applyBorder="1" applyAlignment="1">
      <alignment horizontal="right" vertical="center"/>
    </xf>
    <xf numFmtId="192" fontId="8" fillId="0" borderId="9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distributed" vertical="center"/>
    </xf>
    <xf numFmtId="192" fontId="4" fillId="0" borderId="4" xfId="0" applyNumberFormat="1" applyFont="1" applyFill="1" applyBorder="1" applyAlignment="1">
      <alignment horizontal="right" vertical="center"/>
    </xf>
    <xf numFmtId="38" fontId="4" fillId="0" borderId="0" xfId="17" applyFont="1" applyFill="1" applyAlignment="1">
      <alignment horizontal="right" vertical="center"/>
    </xf>
    <xf numFmtId="38" fontId="8" fillId="0" borderId="4" xfId="17" applyFont="1" applyFill="1" applyBorder="1" applyAlignment="1">
      <alignment horizontal="right" vertical="center"/>
    </xf>
    <xf numFmtId="38" fontId="8" fillId="0" borderId="0" xfId="17" applyFont="1" applyFill="1" applyAlignment="1">
      <alignment horizontal="right" vertical="center"/>
    </xf>
    <xf numFmtId="0" fontId="2" fillId="0" borderId="7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0" xfId="21" applyFont="1" applyFill="1" applyAlignment="1">
      <alignment horizontal="left" vertical="center"/>
      <protection/>
    </xf>
    <xf numFmtId="0" fontId="0" fillId="0" borderId="0" xfId="21" applyFill="1" applyAlignment="1">
      <alignment horizontal="center" vertical="center"/>
      <protection/>
    </xf>
    <xf numFmtId="0" fontId="2" fillId="0" borderId="0" xfId="21" applyFont="1" applyFill="1" applyAlignment="1">
      <alignment horizontal="center" vertical="center"/>
      <protection/>
    </xf>
    <xf numFmtId="0" fontId="4" fillId="0" borderId="0" xfId="21" applyFont="1" applyFill="1" applyAlignment="1">
      <alignment horizontal="center" vertical="center"/>
      <protection/>
    </xf>
    <xf numFmtId="0" fontId="2" fillId="0" borderId="0" xfId="21" applyFont="1" applyFill="1" applyAlignment="1">
      <alignment horizontal="right" vertical="center"/>
      <protection/>
    </xf>
    <xf numFmtId="0" fontId="0" fillId="0" borderId="0" xfId="21" applyFill="1" applyAlignment="1">
      <alignment horizontal="right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0" fillId="0" borderId="15" xfId="2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0" fillId="0" borderId="11" xfId="21" applyBorder="1">
      <alignment/>
      <protection/>
    </xf>
    <xf numFmtId="0" fontId="0" fillId="0" borderId="12" xfId="21" applyBorder="1">
      <alignment/>
      <protection/>
    </xf>
    <xf numFmtId="0" fontId="2" fillId="0" borderId="1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0" fillId="0" borderId="5" xfId="21" applyFill="1" applyBorder="1" applyAlignment="1">
      <alignment horizontal="center" vertical="center"/>
      <protection/>
    </xf>
    <xf numFmtId="0" fontId="0" fillId="0" borderId="8" xfId="21" applyFill="1" applyBorder="1" applyAlignment="1">
      <alignment horizontal="center" vertical="center"/>
      <protection/>
    </xf>
    <xf numFmtId="0" fontId="2" fillId="0" borderId="7" xfId="21" applyFont="1" applyFill="1" applyBorder="1" applyAlignment="1">
      <alignment horizontal="center" vertical="center"/>
      <protection/>
    </xf>
    <xf numFmtId="0" fontId="2" fillId="0" borderId="5" xfId="21" applyFont="1" applyFill="1" applyBorder="1" applyAlignment="1">
      <alignment horizontal="center" vertical="center"/>
      <protection/>
    </xf>
    <xf numFmtId="0" fontId="2" fillId="0" borderId="6" xfId="21" applyFont="1" applyFill="1" applyBorder="1" applyAlignment="1">
      <alignment horizontal="center" vertical="center"/>
      <protection/>
    </xf>
    <xf numFmtId="0" fontId="2" fillId="0" borderId="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192" fontId="2" fillId="0" borderId="10" xfId="21" applyNumberFormat="1" applyFont="1" applyFill="1" applyBorder="1" applyAlignment="1">
      <alignment horizontal="right" vertical="center"/>
      <protection/>
    </xf>
    <xf numFmtId="192" fontId="2" fillId="0" borderId="0" xfId="21" applyNumberFormat="1" applyFont="1" applyFill="1" applyAlignment="1">
      <alignment horizontal="right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1" xfId="21" applyFont="1" applyFill="1" applyBorder="1" applyAlignment="1">
      <alignment horizontal="center" vertical="center"/>
      <protection/>
    </xf>
    <xf numFmtId="192" fontId="6" fillId="0" borderId="0" xfId="21" applyNumberFormat="1" applyFont="1" applyFill="1" applyAlignment="1">
      <alignment horizontal="right" vertical="center"/>
      <protection/>
    </xf>
    <xf numFmtId="192" fontId="6" fillId="0" borderId="0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6" fillId="0" borderId="0" xfId="21" applyFont="1" applyFill="1" applyAlignment="1">
      <alignment horizontal="center" vertical="center"/>
      <protection/>
    </xf>
    <xf numFmtId="192" fontId="2" fillId="0" borderId="0" xfId="21" applyNumberFormat="1" applyFont="1" applyFill="1" applyBorder="1" applyAlignment="1">
      <alignment horizontal="right" vertical="center"/>
      <protection/>
    </xf>
    <xf numFmtId="0" fontId="6" fillId="0" borderId="0" xfId="21" applyFont="1" applyFill="1" applyBorder="1" applyAlignment="1">
      <alignment horizontal="distributed" vertical="center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distributed" vertical="center"/>
      <protection/>
    </xf>
    <xf numFmtId="0" fontId="2" fillId="0" borderId="1" xfId="21" applyFont="1" applyFill="1" applyBorder="1" applyAlignment="1">
      <alignment horizontal="distributed" vertical="center"/>
      <protection/>
    </xf>
    <xf numFmtId="192" fontId="2" fillId="0" borderId="9" xfId="21" applyNumberFormat="1" applyFont="1" applyFill="1" applyBorder="1" applyAlignment="1">
      <alignment horizontal="right" vertical="center"/>
      <protection/>
    </xf>
    <xf numFmtId="0" fontId="2" fillId="0" borderId="2" xfId="21" applyFont="1" applyFill="1" applyBorder="1" applyAlignment="1">
      <alignment horizontal="center" vertical="center"/>
      <protection/>
    </xf>
    <xf numFmtId="0" fontId="2" fillId="0" borderId="2" xfId="21" applyFont="1" applyFill="1" applyBorder="1" applyAlignment="1">
      <alignment horizontal="left" vertical="center"/>
      <protection/>
    </xf>
    <xf numFmtId="0" fontId="0" fillId="0" borderId="2" xfId="21" applyFill="1" applyBorder="1" applyAlignment="1">
      <alignment horizontal="left" vertical="center"/>
      <protection/>
    </xf>
    <xf numFmtId="0" fontId="2" fillId="0" borderId="2" xfId="21" applyFont="1" applyFill="1" applyBorder="1" applyAlignment="1">
      <alignment horizontal="right" vertical="center"/>
      <protection/>
    </xf>
    <xf numFmtId="0" fontId="0" fillId="0" borderId="2" xfId="21" applyFill="1" applyBorder="1" applyAlignment="1">
      <alignment horizontal="right" vertical="center"/>
      <protection/>
    </xf>
    <xf numFmtId="0" fontId="2" fillId="0" borderId="0" xfId="21" applyFont="1" applyFill="1" applyBorder="1" applyAlignment="1">
      <alignment horizontal="left" vertical="center"/>
      <protection/>
    </xf>
    <xf numFmtId="0" fontId="0" fillId="0" borderId="0" xfId="21" applyFill="1" applyBorder="1" applyAlignment="1">
      <alignment horizontal="left" vertical="center"/>
      <protection/>
    </xf>
    <xf numFmtId="0" fontId="0" fillId="0" borderId="0" xfId="21" applyFill="1">
      <alignment/>
      <protection/>
    </xf>
    <xf numFmtId="0" fontId="2" fillId="0" borderId="0" xfId="21" applyFont="1" applyFill="1" applyBorder="1" applyAlignment="1">
      <alignment horizontal="right" vertical="top"/>
      <protection/>
    </xf>
    <xf numFmtId="0" fontId="0" fillId="0" borderId="0" xfId="21" applyFill="1" applyBorder="1" applyAlignment="1">
      <alignment horizontal="right" vertical="top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/>
      <protection/>
    </xf>
    <xf numFmtId="0" fontId="2" fillId="0" borderId="21" xfId="21" applyFont="1" applyFill="1" applyBorder="1" applyAlignment="1">
      <alignment horizontal="center"/>
      <protection/>
    </xf>
    <xf numFmtId="0" fontId="2" fillId="0" borderId="26" xfId="21" applyFont="1" applyFill="1" applyBorder="1" applyAlignment="1">
      <alignment horizontal="center" vertical="center"/>
      <protection/>
    </xf>
    <xf numFmtId="0" fontId="2" fillId="0" borderId="4" xfId="21" applyFont="1" applyFill="1" applyBorder="1" applyAlignment="1">
      <alignment horizontal="left" vertical="center"/>
      <protection/>
    </xf>
    <xf numFmtId="0" fontId="2" fillId="0" borderId="1" xfId="21" applyFont="1" applyFill="1" applyBorder="1" applyAlignment="1">
      <alignment horizontal="left" vertical="center"/>
      <protection/>
    </xf>
    <xf numFmtId="0" fontId="2" fillId="0" borderId="4" xfId="21" applyFont="1" applyFill="1" applyBorder="1" applyAlignment="1">
      <alignment horizontal="center" vertical="center"/>
      <protection/>
    </xf>
    <xf numFmtId="0" fontId="2" fillId="0" borderId="16" xfId="21" applyFont="1" applyFill="1" applyBorder="1" applyAlignment="1">
      <alignment horizontal="center" vertical="top"/>
      <protection/>
    </xf>
    <xf numFmtId="0" fontId="2" fillId="0" borderId="17" xfId="21" applyFont="1" applyFill="1" applyBorder="1" applyAlignment="1">
      <alignment horizontal="center" vertical="top"/>
      <protection/>
    </xf>
    <xf numFmtId="0" fontId="2" fillId="0" borderId="0" xfId="21" applyFont="1" applyFill="1" applyBorder="1" applyAlignment="1">
      <alignment horizontal="center" vertical="center"/>
      <protection/>
    </xf>
    <xf numFmtId="49" fontId="2" fillId="0" borderId="0" xfId="21" applyNumberFormat="1" applyFont="1" applyFill="1" applyBorder="1" applyAlignment="1">
      <alignment horizontal="right" vertical="center"/>
      <protection/>
    </xf>
    <xf numFmtId="0" fontId="2" fillId="0" borderId="10" xfId="21" applyFont="1" applyFill="1" applyBorder="1" applyAlignment="1">
      <alignment horizontal="center" vertical="center"/>
      <protection/>
    </xf>
    <xf numFmtId="0" fontId="0" fillId="0" borderId="22" xfId="21" applyFill="1" applyBorder="1" applyAlignment="1">
      <alignment horizontal="center" vertical="center"/>
      <protection/>
    </xf>
    <xf numFmtId="49" fontId="2" fillId="0" borderId="0" xfId="21" applyNumberFormat="1" applyFont="1" applyFill="1" applyBorder="1" applyAlignment="1">
      <alignment horizontal="center" vertical="center"/>
      <protection/>
    </xf>
    <xf numFmtId="0" fontId="0" fillId="0" borderId="1" xfId="21" applyFill="1" applyBorder="1" applyAlignment="1">
      <alignment horizontal="center" vertical="center"/>
      <protection/>
    </xf>
    <xf numFmtId="192" fontId="2" fillId="0" borderId="4" xfId="21" applyNumberFormat="1" applyFont="1" applyFill="1" applyBorder="1" applyAlignment="1">
      <alignment horizontal="right" vertical="center"/>
      <protection/>
    </xf>
    <xf numFmtId="0" fontId="0" fillId="0" borderId="1" xfId="21" applyFont="1" applyFill="1" applyBorder="1" applyAlignment="1">
      <alignment horizontal="center" vertical="center"/>
      <protection/>
    </xf>
    <xf numFmtId="49" fontId="6" fillId="0" borderId="0" xfId="21" applyNumberFormat="1" applyFont="1" applyFill="1" applyBorder="1" applyAlignment="1">
      <alignment horizontal="center" vertical="center"/>
      <protection/>
    </xf>
    <xf numFmtId="0" fontId="0" fillId="0" borderId="0" xfId="21" applyFill="1" applyBorder="1" applyAlignment="1">
      <alignment horizontal="center" vertical="center"/>
      <protection/>
    </xf>
    <xf numFmtId="192" fontId="6" fillId="0" borderId="4" xfId="21" applyNumberFormat="1" applyFont="1" applyFill="1" applyBorder="1" applyAlignment="1">
      <alignment horizontal="right" vertical="center"/>
      <protection/>
    </xf>
    <xf numFmtId="0" fontId="2" fillId="0" borderId="0" xfId="21" applyFont="1" applyFill="1" applyBorder="1" applyAlignment="1">
      <alignment horizontal="right" vertical="center"/>
      <protection/>
    </xf>
    <xf numFmtId="0" fontId="0" fillId="0" borderId="0" xfId="21" applyFill="1" applyBorder="1" applyAlignment="1">
      <alignment horizontal="right" vertical="center"/>
      <protection/>
    </xf>
    <xf numFmtId="0" fontId="2" fillId="0" borderId="2" xfId="21" applyFont="1" applyFill="1" applyBorder="1" applyAlignment="1">
      <alignment horizontal="distributed" vertical="center" indent="2"/>
      <protection/>
    </xf>
    <xf numFmtId="0" fontId="0" fillId="0" borderId="2" xfId="21" applyFill="1" applyBorder="1" applyAlignment="1">
      <alignment horizontal="distributed" vertical="center" indent="2"/>
      <protection/>
    </xf>
    <xf numFmtId="0" fontId="0" fillId="0" borderId="18" xfId="21" applyFill="1" applyBorder="1" applyAlignment="1">
      <alignment horizontal="distributed" vertical="center" indent="2"/>
      <protection/>
    </xf>
    <xf numFmtId="0" fontId="2" fillId="0" borderId="19" xfId="21" applyFont="1" applyFill="1" applyBorder="1" applyAlignment="1">
      <alignment horizontal="center" vertical="center"/>
      <protection/>
    </xf>
    <xf numFmtId="0" fontId="0" fillId="0" borderId="19" xfId="21" applyFill="1" applyBorder="1" applyAlignment="1">
      <alignment horizontal="center" vertical="center"/>
      <protection/>
    </xf>
    <xf numFmtId="0" fontId="2" fillId="0" borderId="19" xfId="21" applyFont="1" applyFill="1" applyBorder="1" applyAlignment="1">
      <alignment horizontal="center"/>
      <protection/>
    </xf>
    <xf numFmtId="0" fontId="0" fillId="0" borderId="25" xfId="21" applyFill="1" applyBorder="1" applyAlignment="1">
      <alignment horizontal="center" vertical="center"/>
      <protection/>
    </xf>
    <xf numFmtId="0" fontId="0" fillId="0" borderId="23" xfId="21" applyFill="1" applyBorder="1" applyAlignment="1">
      <alignment horizontal="distributed" vertical="center" indent="2"/>
      <protection/>
    </xf>
    <xf numFmtId="0" fontId="0" fillId="0" borderId="20" xfId="21" applyFill="1" applyBorder="1" applyAlignment="1">
      <alignment horizontal="distributed" vertical="center" indent="2"/>
      <protection/>
    </xf>
    <xf numFmtId="0" fontId="0" fillId="0" borderId="16" xfId="21" applyFill="1" applyBorder="1" applyAlignment="1">
      <alignment horizontal="center" vertical="center"/>
      <protection/>
    </xf>
    <xf numFmtId="0" fontId="0" fillId="0" borderId="17" xfId="21" applyFill="1" applyBorder="1" applyAlignment="1">
      <alignment horizontal="center" vertical="center"/>
      <protection/>
    </xf>
    <xf numFmtId="49" fontId="2" fillId="0" borderId="0" xfId="21" applyNumberFormat="1" applyFont="1" applyFill="1" applyBorder="1" applyAlignment="1">
      <alignment horizontal="left" vertical="center"/>
      <protection/>
    </xf>
    <xf numFmtId="192" fontId="4" fillId="0" borderId="21" xfId="21" applyNumberFormat="1" applyFont="1" applyFill="1" applyBorder="1" applyAlignment="1">
      <alignment horizontal="right" vertical="center"/>
      <protection/>
    </xf>
    <xf numFmtId="192" fontId="4" fillId="0" borderId="10" xfId="21" applyNumberFormat="1" applyFont="1" applyFill="1" applyBorder="1" applyAlignment="1">
      <alignment horizontal="right" vertical="center"/>
      <protection/>
    </xf>
    <xf numFmtId="0" fontId="2" fillId="0" borderId="0" xfId="21" applyFont="1" applyFill="1" applyAlignment="1">
      <alignment horizontal="right" vertical="center"/>
      <protection/>
    </xf>
    <xf numFmtId="211" fontId="4" fillId="0" borderId="0" xfId="21" applyNumberFormat="1" applyFont="1" applyFill="1" applyAlignment="1">
      <alignment horizontal="right" vertical="center"/>
      <protection/>
    </xf>
    <xf numFmtId="192" fontId="4" fillId="0" borderId="0" xfId="21" applyNumberFormat="1" applyFont="1" applyFill="1" applyAlignment="1">
      <alignment horizontal="right" vertical="center"/>
      <protection/>
    </xf>
    <xf numFmtId="0" fontId="6" fillId="0" borderId="0" xfId="21" applyFont="1" applyFill="1" applyAlignment="1">
      <alignment horizontal="right" vertical="center"/>
      <protection/>
    </xf>
    <xf numFmtId="49" fontId="6" fillId="0" borderId="0" xfId="21" applyNumberFormat="1" applyFont="1" applyFill="1" applyBorder="1" applyAlignment="1">
      <alignment horizontal="left" vertical="center"/>
      <protection/>
    </xf>
    <xf numFmtId="0" fontId="6" fillId="0" borderId="1" xfId="21" applyFont="1" applyFill="1" applyBorder="1" applyAlignment="1">
      <alignment horizontal="distributed" vertical="center"/>
      <protection/>
    </xf>
    <xf numFmtId="211" fontId="8" fillId="0" borderId="0" xfId="21" applyNumberFormat="1" applyFont="1" applyFill="1" applyAlignment="1">
      <alignment horizontal="right" vertical="center"/>
      <protection/>
    </xf>
    <xf numFmtId="192" fontId="8" fillId="0" borderId="0" xfId="21" applyNumberFormat="1" applyFont="1" applyFill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192" fontId="4" fillId="0" borderId="24" xfId="21" applyNumberFormat="1" applyFont="1" applyFill="1" applyBorder="1" applyAlignment="1">
      <alignment horizontal="right" vertical="center"/>
      <protection/>
    </xf>
    <xf numFmtId="192" fontId="4" fillId="0" borderId="9" xfId="21" applyNumberFormat="1" applyFont="1" applyFill="1" applyBorder="1" applyAlignment="1">
      <alignment horizontal="right" vertical="center"/>
      <protection/>
    </xf>
    <xf numFmtId="0" fontId="0" fillId="0" borderId="0" xfId="21" applyFill="1" applyBorder="1" applyAlignment="1">
      <alignment horizontal="distributed" vertical="center"/>
      <protection/>
    </xf>
    <xf numFmtId="49" fontId="2" fillId="0" borderId="0" xfId="21" applyNumberFormat="1" applyFont="1" applyFill="1" applyAlignment="1">
      <alignment horizontal="left" vertical="center"/>
      <protection/>
    </xf>
    <xf numFmtId="0" fontId="4" fillId="0" borderId="4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horizontal="right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distributed" vertical="center"/>
      <protection/>
    </xf>
    <xf numFmtId="49" fontId="6" fillId="0" borderId="0" xfId="21" applyNumberFormat="1" applyFont="1" applyFill="1" applyAlignment="1">
      <alignment horizontal="left" vertical="center"/>
      <protection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horizontal="right" vertical="center"/>
      <protection/>
    </xf>
    <xf numFmtId="0" fontId="0" fillId="0" borderId="0" xfId="21" applyFont="1" applyFill="1" applyBorder="1" applyAlignment="1">
      <alignment horizontal="right" vertical="center"/>
      <protection/>
    </xf>
    <xf numFmtId="0" fontId="2" fillId="0" borderId="2" xfId="21" applyFont="1" applyFill="1" applyBorder="1" applyAlignment="1">
      <alignment horizontal="distributed" vertical="center" indent="3"/>
      <protection/>
    </xf>
    <xf numFmtId="0" fontId="0" fillId="0" borderId="2" xfId="21" applyFill="1" applyBorder="1" applyAlignment="1">
      <alignment horizontal="distributed" vertical="center" indent="3"/>
      <protection/>
    </xf>
    <xf numFmtId="0" fontId="0" fillId="0" borderId="18" xfId="21" applyFill="1" applyBorder="1" applyAlignment="1">
      <alignment horizontal="distributed" vertical="center" indent="3"/>
      <protection/>
    </xf>
    <xf numFmtId="0" fontId="2" fillId="0" borderId="25" xfId="21" applyFont="1" applyFill="1" applyBorder="1" applyAlignment="1">
      <alignment horizontal="center"/>
      <protection/>
    </xf>
    <xf numFmtId="0" fontId="2" fillId="0" borderId="2" xfId="21" applyFont="1" applyFill="1" applyBorder="1" applyAlignment="1">
      <alignment horizontal="center"/>
      <protection/>
    </xf>
    <xf numFmtId="0" fontId="2" fillId="0" borderId="18" xfId="21" applyFont="1" applyFill="1" applyBorder="1" applyAlignment="1">
      <alignment horizontal="center"/>
      <protection/>
    </xf>
    <xf numFmtId="0" fontId="9" fillId="0" borderId="25" xfId="21" applyFont="1" applyFill="1" applyBorder="1" applyAlignment="1">
      <alignment horizontal="center" vertical="center" wrapText="1"/>
      <protection/>
    </xf>
    <xf numFmtId="0" fontId="9" fillId="0" borderId="2" xfId="21" applyFont="1" applyFill="1" applyBorder="1" applyAlignment="1">
      <alignment horizontal="center" vertical="center" wrapText="1"/>
      <protection/>
    </xf>
    <xf numFmtId="0" fontId="9" fillId="0" borderId="18" xfId="21" applyFont="1" applyFill="1" applyBorder="1" applyAlignment="1">
      <alignment horizontal="center" vertical="center" wrapText="1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0" fillId="0" borderId="2" xfId="21" applyFill="1" applyBorder="1" applyAlignment="1">
      <alignment vertical="center"/>
      <protection/>
    </xf>
    <xf numFmtId="0" fontId="0" fillId="0" borderId="18" xfId="21" applyFill="1" applyBorder="1" applyAlignment="1">
      <alignment vertical="center"/>
      <protection/>
    </xf>
    <xf numFmtId="0" fontId="0" fillId="0" borderId="0" xfId="21" applyFill="1" applyBorder="1" applyAlignment="1">
      <alignment horizontal="center" vertical="center"/>
      <protection/>
    </xf>
    <xf numFmtId="0" fontId="0" fillId="0" borderId="23" xfId="21" applyFill="1" applyBorder="1" applyAlignment="1">
      <alignment horizontal="distributed" vertical="center" indent="3"/>
      <protection/>
    </xf>
    <xf numFmtId="0" fontId="0" fillId="0" borderId="20" xfId="21" applyFill="1" applyBorder="1" applyAlignment="1">
      <alignment horizontal="distributed" vertical="center" indent="3"/>
      <protection/>
    </xf>
    <xf numFmtId="0" fontId="2" fillId="0" borderId="23" xfId="21" applyFont="1" applyFill="1" applyBorder="1" applyAlignment="1">
      <alignment horizontal="center" vertical="top"/>
      <protection/>
    </xf>
    <xf numFmtId="0" fontId="2" fillId="0" borderId="20" xfId="21" applyFont="1" applyFill="1" applyBorder="1" applyAlignment="1">
      <alignment horizontal="center" vertical="top"/>
      <protection/>
    </xf>
    <xf numFmtId="0" fontId="9" fillId="0" borderId="17" xfId="21" applyFont="1" applyFill="1" applyBorder="1" applyAlignment="1">
      <alignment horizontal="center" vertical="center" wrapText="1"/>
      <protection/>
    </xf>
    <xf numFmtId="0" fontId="9" fillId="0" borderId="23" xfId="21" applyFont="1" applyFill="1" applyBorder="1" applyAlignment="1">
      <alignment horizontal="center" vertical="center" wrapText="1"/>
      <protection/>
    </xf>
    <xf numFmtId="0" fontId="9" fillId="0" borderId="20" xfId="21" applyFont="1" applyFill="1" applyBorder="1" applyAlignment="1">
      <alignment horizontal="center" vertical="center" wrapText="1"/>
      <protection/>
    </xf>
    <xf numFmtId="0" fontId="0" fillId="0" borderId="17" xfId="21" applyFill="1" applyBorder="1" applyAlignment="1">
      <alignment vertical="center"/>
      <protection/>
    </xf>
    <xf numFmtId="0" fontId="0" fillId="0" borderId="23" xfId="21" applyFill="1" applyBorder="1" applyAlignment="1">
      <alignment vertical="center"/>
      <protection/>
    </xf>
    <xf numFmtId="0" fontId="0" fillId="0" borderId="20" xfId="21" applyFill="1" applyBorder="1" applyAlignment="1">
      <alignment vertical="center"/>
      <protection/>
    </xf>
    <xf numFmtId="192" fontId="8" fillId="0" borderId="10" xfId="21" applyNumberFormat="1" applyFont="1" applyFill="1" applyBorder="1" applyAlignment="1">
      <alignment horizontal="right" vertical="center"/>
      <protection/>
    </xf>
    <xf numFmtId="192" fontId="4" fillId="0" borderId="0" xfId="21" applyNumberFormat="1" applyFont="1" applyFill="1" applyAlignment="1">
      <alignment horizontal="right" vertical="center"/>
      <protection/>
    </xf>
    <xf numFmtId="0" fontId="4" fillId="0" borderId="0" xfId="21" applyFont="1" applyFill="1" applyBorder="1" applyAlignment="1">
      <alignment horizontal="right" vertical="center"/>
      <protection/>
    </xf>
    <xf numFmtId="49" fontId="6" fillId="0" borderId="0" xfId="21" applyNumberFormat="1" applyFont="1" applyFill="1" applyBorder="1" applyAlignment="1">
      <alignment horizontal="right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8" fillId="0" borderId="9" xfId="21" applyFont="1" applyFill="1" applyBorder="1" applyAlignment="1">
      <alignment horizontal="right" vertical="center"/>
      <protection/>
    </xf>
    <xf numFmtId="192" fontId="8" fillId="0" borderId="0" xfId="21" applyNumberFormat="1" applyFont="1" applyFill="1" applyAlignment="1">
      <alignment horizontal="right" vertical="center"/>
      <protection/>
    </xf>
    <xf numFmtId="0" fontId="2" fillId="0" borderId="2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0" fontId="2" fillId="0" borderId="23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192" fontId="4" fillId="0" borderId="4" xfId="21" applyNumberFormat="1" applyFont="1" applyFill="1" applyBorder="1" applyAlignment="1">
      <alignment horizontal="right" vertical="center"/>
      <protection/>
    </xf>
    <xf numFmtId="192" fontId="4" fillId="0" borderId="0" xfId="21" applyNumberFormat="1" applyFont="1" applyFill="1" applyBorder="1" applyAlignment="1">
      <alignment horizontal="right" vertical="center"/>
      <protection/>
    </xf>
    <xf numFmtId="192" fontId="8" fillId="0" borderId="24" xfId="21" applyNumberFormat="1" applyFont="1" applyFill="1" applyBorder="1" applyAlignment="1">
      <alignment horizontal="right" vertical="center"/>
      <protection/>
    </xf>
    <xf numFmtId="192" fontId="8" fillId="0" borderId="9" xfId="21" applyNumberFormat="1" applyFont="1" applyFill="1" applyBorder="1" applyAlignment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５．教育および文化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N35"/>
  <sheetViews>
    <sheetView showGridLines="0" tabSelected="1" zoomScaleSheetLayoutView="75" workbookViewId="0" topLeftCell="A1">
      <selection activeCell="A1" sqref="A1"/>
    </sheetView>
  </sheetViews>
  <sheetFormatPr defaultColWidth="9.00390625" defaultRowHeight="19.5" customHeight="1"/>
  <cols>
    <col min="1" max="1" width="4.625" style="20" customWidth="1"/>
    <col min="2" max="16384" width="5.625" style="20" customWidth="1"/>
  </cols>
  <sheetData>
    <row r="6" spans="2:14" ht="19.5" customHeight="1">
      <c r="B6" s="68" t="s">
        <v>13</v>
      </c>
      <c r="C6" s="62"/>
      <c r="D6" s="67" t="s">
        <v>44</v>
      </c>
      <c r="E6" s="64"/>
      <c r="F6" s="64"/>
      <c r="G6" s="64"/>
      <c r="H6" s="64"/>
      <c r="I6" s="64"/>
      <c r="J6" s="64"/>
      <c r="K6" s="64"/>
      <c r="L6" s="64"/>
      <c r="M6" s="64"/>
      <c r="N6" s="19"/>
    </row>
    <row r="7" spans="2:14" ht="19.5" customHeight="1">
      <c r="B7" s="62"/>
      <c r="C7" s="62"/>
      <c r="D7" s="64"/>
      <c r="E7" s="64"/>
      <c r="F7" s="64"/>
      <c r="G7" s="64"/>
      <c r="H7" s="64"/>
      <c r="I7" s="64"/>
      <c r="J7" s="64"/>
      <c r="K7" s="64"/>
      <c r="L7" s="64"/>
      <c r="M7" s="64"/>
      <c r="N7" s="19"/>
    </row>
    <row r="8" ht="19.5" customHeight="1">
      <c r="D8" s="21"/>
    </row>
    <row r="9" ht="19.5" customHeight="1">
      <c r="D9" s="21"/>
    </row>
    <row r="11" spans="4:14" ht="19.5" customHeight="1">
      <c r="D11" s="61" t="s">
        <v>14</v>
      </c>
      <c r="E11" s="62"/>
      <c r="F11" s="63" t="s">
        <v>15</v>
      </c>
      <c r="G11" s="64"/>
      <c r="H11" s="64"/>
      <c r="I11" s="64"/>
      <c r="J11" s="64"/>
      <c r="K11" s="64"/>
      <c r="L11" s="64"/>
      <c r="M11" s="19"/>
      <c r="N11" s="19"/>
    </row>
    <row r="12" spans="4:14" ht="19.5" customHeight="1">
      <c r="D12" s="61" t="s">
        <v>16</v>
      </c>
      <c r="E12" s="62"/>
      <c r="F12" s="63" t="s">
        <v>17</v>
      </c>
      <c r="G12" s="64"/>
      <c r="H12" s="64"/>
      <c r="I12" s="64"/>
      <c r="J12" s="64"/>
      <c r="K12" s="64"/>
      <c r="L12" s="64"/>
      <c r="M12" s="64"/>
      <c r="N12" s="19"/>
    </row>
    <row r="13" spans="4:14" ht="19.5" customHeight="1">
      <c r="D13" s="61" t="s">
        <v>18</v>
      </c>
      <c r="E13" s="62"/>
      <c r="F13" s="63" t="s">
        <v>19</v>
      </c>
      <c r="G13" s="64"/>
      <c r="H13" s="64"/>
      <c r="I13" s="64"/>
      <c r="J13" s="64"/>
      <c r="K13" s="19"/>
      <c r="L13" s="19"/>
      <c r="M13" s="19"/>
      <c r="N13" s="19"/>
    </row>
    <row r="14" spans="4:14" ht="19.5" customHeight="1">
      <c r="D14" s="61" t="s">
        <v>20</v>
      </c>
      <c r="E14" s="62"/>
      <c r="F14" s="63" t="s">
        <v>21</v>
      </c>
      <c r="G14" s="64"/>
      <c r="H14" s="64"/>
      <c r="I14" s="64"/>
      <c r="J14" s="64"/>
      <c r="K14" s="64"/>
      <c r="L14" s="64"/>
      <c r="M14" s="64"/>
      <c r="N14" s="64"/>
    </row>
    <row r="15" spans="4:14" ht="19.5" customHeight="1">
      <c r="D15" s="61" t="s">
        <v>22</v>
      </c>
      <c r="E15" s="62"/>
      <c r="F15" s="63" t="s">
        <v>39</v>
      </c>
      <c r="G15" s="64"/>
      <c r="H15" s="64"/>
      <c r="I15" s="64"/>
      <c r="J15" s="19"/>
      <c r="K15" s="19"/>
      <c r="L15" s="19"/>
      <c r="M15" s="19"/>
      <c r="N15" s="19"/>
    </row>
    <row r="16" spans="4:14" ht="19.5" customHeight="1">
      <c r="D16" s="61" t="s">
        <v>23</v>
      </c>
      <c r="E16" s="62"/>
      <c r="F16" s="63" t="s">
        <v>40</v>
      </c>
      <c r="G16" s="64"/>
      <c r="H16" s="64"/>
      <c r="I16" s="64"/>
      <c r="J16" s="19"/>
      <c r="K16" s="19"/>
      <c r="L16" s="19"/>
      <c r="M16" s="19"/>
      <c r="N16" s="19"/>
    </row>
    <row r="17" spans="4:14" ht="19.5" customHeight="1">
      <c r="D17" s="61" t="s">
        <v>24</v>
      </c>
      <c r="E17" s="62"/>
      <c r="F17" s="63" t="s">
        <v>41</v>
      </c>
      <c r="G17" s="64"/>
      <c r="H17" s="64"/>
      <c r="I17" s="64"/>
      <c r="J17" s="64"/>
      <c r="K17" s="64"/>
      <c r="L17" s="64"/>
      <c r="M17" s="19"/>
      <c r="N17" s="19"/>
    </row>
    <row r="18" spans="4:14" ht="19.5" customHeight="1">
      <c r="D18" s="61" t="s">
        <v>25</v>
      </c>
      <c r="E18" s="62"/>
      <c r="F18" s="63" t="s">
        <v>42</v>
      </c>
      <c r="G18" s="64"/>
      <c r="H18" s="64"/>
      <c r="I18" s="64"/>
      <c r="J18" s="19"/>
      <c r="K18" s="19"/>
      <c r="L18" s="19"/>
      <c r="M18" s="19"/>
      <c r="N18" s="19"/>
    </row>
    <row r="19" spans="4:14" ht="19.5" customHeight="1">
      <c r="D19" s="61" t="s">
        <v>26</v>
      </c>
      <c r="E19" s="62"/>
      <c r="F19" s="63" t="s">
        <v>27</v>
      </c>
      <c r="G19" s="64"/>
      <c r="H19" s="64"/>
      <c r="I19" s="64"/>
      <c r="J19" s="64"/>
      <c r="K19" s="64"/>
      <c r="L19" s="64"/>
      <c r="M19" s="19"/>
      <c r="N19" s="19"/>
    </row>
    <row r="20" spans="4:14" ht="19.5" customHeight="1">
      <c r="D20" s="61" t="s">
        <v>28</v>
      </c>
      <c r="E20" s="62"/>
      <c r="F20" s="63" t="s">
        <v>29</v>
      </c>
      <c r="G20" s="64"/>
      <c r="H20" s="64"/>
      <c r="I20" s="64"/>
      <c r="J20" s="64"/>
      <c r="K20" s="64"/>
      <c r="L20" s="64"/>
      <c r="M20" s="19"/>
      <c r="N20" s="19"/>
    </row>
    <row r="21" spans="4:14" ht="19.5" customHeight="1">
      <c r="D21" s="61" t="s">
        <v>30</v>
      </c>
      <c r="E21" s="62"/>
      <c r="F21" s="63" t="s">
        <v>31</v>
      </c>
      <c r="G21" s="64"/>
      <c r="H21" s="64"/>
      <c r="I21" s="64"/>
      <c r="J21" s="64"/>
      <c r="K21" s="64"/>
      <c r="L21" s="19"/>
      <c r="M21" s="19"/>
      <c r="N21" s="19"/>
    </row>
    <row r="22" spans="4:14" ht="19.5" customHeight="1">
      <c r="D22" s="61" t="s">
        <v>32</v>
      </c>
      <c r="E22" s="62"/>
      <c r="F22" s="63" t="s">
        <v>43</v>
      </c>
      <c r="G22" s="64"/>
      <c r="H22" s="64"/>
      <c r="I22" s="64"/>
      <c r="J22" s="19"/>
      <c r="K22" s="19"/>
      <c r="L22" s="19"/>
      <c r="M22" s="19"/>
      <c r="N22" s="19"/>
    </row>
    <row r="23" spans="4:14" ht="19.5" customHeight="1">
      <c r="D23" s="61" t="s">
        <v>33</v>
      </c>
      <c r="E23" s="62"/>
      <c r="F23" s="63" t="s">
        <v>34</v>
      </c>
      <c r="G23" s="64"/>
      <c r="H23" s="64"/>
      <c r="I23" s="64"/>
      <c r="J23" s="64"/>
      <c r="K23" s="64"/>
      <c r="L23" s="64"/>
      <c r="M23" s="19"/>
      <c r="N23" s="19"/>
    </row>
    <row r="24" spans="4:14" ht="19.5" customHeight="1">
      <c r="D24" s="61" t="s">
        <v>35</v>
      </c>
      <c r="E24" s="62"/>
      <c r="F24" s="63" t="s">
        <v>36</v>
      </c>
      <c r="G24" s="64"/>
      <c r="H24" s="64"/>
      <c r="I24" s="64"/>
      <c r="J24" s="64"/>
      <c r="K24" s="19"/>
      <c r="L24" s="19"/>
      <c r="M24" s="19"/>
      <c r="N24" s="19"/>
    </row>
    <row r="25" spans="4:14" ht="19.5" customHeight="1">
      <c r="D25" s="61" t="s">
        <v>37</v>
      </c>
      <c r="E25" s="62"/>
      <c r="F25" s="63" t="s">
        <v>38</v>
      </c>
      <c r="G25" s="64"/>
      <c r="H25" s="64"/>
      <c r="I25" s="64"/>
      <c r="J25" s="64"/>
      <c r="K25" s="64"/>
      <c r="L25" s="64"/>
      <c r="M25" s="19"/>
      <c r="N25" s="19"/>
    </row>
    <row r="26" spans="4:14" ht="19.5" customHeight="1">
      <c r="D26" s="61"/>
      <c r="E26" s="62"/>
      <c r="F26" s="65"/>
      <c r="G26" s="66"/>
      <c r="H26" s="66"/>
      <c r="I26" s="66"/>
      <c r="J26" s="66"/>
      <c r="K26" s="66"/>
      <c r="L26" s="66"/>
      <c r="M26" s="66"/>
      <c r="N26" s="66"/>
    </row>
    <row r="27" spans="4:14" ht="19.5" customHeight="1">
      <c r="D27" s="61"/>
      <c r="E27" s="62"/>
      <c r="F27" s="65"/>
      <c r="G27" s="66"/>
      <c r="H27" s="66"/>
      <c r="I27" s="66"/>
      <c r="J27" s="66"/>
      <c r="K27" s="66"/>
      <c r="L27" s="66"/>
      <c r="M27" s="66"/>
      <c r="N27" s="66"/>
    </row>
    <row r="28" spans="4:7" ht="19.5" customHeight="1">
      <c r="D28" s="21"/>
      <c r="G28" s="2"/>
    </row>
    <row r="29" spans="4:7" ht="19.5" customHeight="1">
      <c r="D29" s="21"/>
      <c r="G29" s="2"/>
    </row>
    <row r="30" spans="4:7" ht="19.5" customHeight="1">
      <c r="D30" s="21"/>
      <c r="G30" s="2"/>
    </row>
    <row r="31" spans="4:7" ht="19.5" customHeight="1">
      <c r="D31" s="21"/>
      <c r="G31" s="2"/>
    </row>
    <row r="32" spans="4:7" ht="19.5" customHeight="1">
      <c r="D32" s="21"/>
      <c r="G32" s="2"/>
    </row>
    <row r="33" spans="4:7" ht="19.5" customHeight="1">
      <c r="D33" s="21"/>
      <c r="G33" s="2"/>
    </row>
    <row r="34" spans="4:7" ht="19.5" customHeight="1">
      <c r="D34" s="21"/>
      <c r="G34" s="2"/>
    </row>
    <row r="35" ht="19.5" customHeight="1">
      <c r="D35" s="21"/>
    </row>
  </sheetData>
  <mergeCells count="36">
    <mergeCell ref="B6:C7"/>
    <mergeCell ref="F11:L11"/>
    <mergeCell ref="F12:M12"/>
    <mergeCell ref="F18:I18"/>
    <mergeCell ref="F13:J13"/>
    <mergeCell ref="F14:N14"/>
    <mergeCell ref="D15:E15"/>
    <mergeCell ref="D18:E18"/>
    <mergeCell ref="D11:E11"/>
    <mergeCell ref="D14:E14"/>
    <mergeCell ref="F25:L25"/>
    <mergeCell ref="D6:M7"/>
    <mergeCell ref="F15:I15"/>
    <mergeCell ref="F16:I16"/>
    <mergeCell ref="F17:L17"/>
    <mergeCell ref="F19:L19"/>
    <mergeCell ref="F20:L20"/>
    <mergeCell ref="F21:K21"/>
    <mergeCell ref="D16:E16"/>
    <mergeCell ref="D17:E17"/>
    <mergeCell ref="F23:L23"/>
    <mergeCell ref="D24:E24"/>
    <mergeCell ref="D12:E12"/>
    <mergeCell ref="D13:E13"/>
    <mergeCell ref="D20:E20"/>
    <mergeCell ref="D21:E21"/>
    <mergeCell ref="D27:E27"/>
    <mergeCell ref="D25:E25"/>
    <mergeCell ref="F24:J24"/>
    <mergeCell ref="D19:E19"/>
    <mergeCell ref="F27:N27"/>
    <mergeCell ref="D22:E22"/>
    <mergeCell ref="D23:E23"/>
    <mergeCell ref="D26:E26"/>
    <mergeCell ref="F26:N26"/>
    <mergeCell ref="F22:I22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workbookViewId="0" topLeftCell="A1">
      <selection activeCell="T9" sqref="T9:U9"/>
    </sheetView>
  </sheetViews>
  <sheetFormatPr defaultColWidth="9.00390625" defaultRowHeight="19.5" customHeight="1"/>
  <cols>
    <col min="1" max="16384" width="3.625" style="269" customWidth="1"/>
  </cols>
  <sheetData>
    <row r="1" spans="1:30" ht="30" customHeight="1">
      <c r="A1" s="267" t="s">
        <v>70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8"/>
    </row>
    <row r="2" spans="1:29" ht="21" customHeight="1">
      <c r="A2" s="270" t="s">
        <v>71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</row>
    <row r="3" spans="26:29" ht="21" customHeight="1" thickBot="1">
      <c r="Z3" s="271" t="s">
        <v>72</v>
      </c>
      <c r="AA3" s="272"/>
      <c r="AB3" s="272"/>
      <c r="AC3" s="272"/>
    </row>
    <row r="4" spans="1:30" ht="21" customHeight="1">
      <c r="A4" s="273" t="s">
        <v>73</v>
      </c>
      <c r="B4" s="274"/>
      <c r="C4" s="274"/>
      <c r="D4" s="274"/>
      <c r="E4" s="275" t="s">
        <v>363</v>
      </c>
      <c r="F4" s="276"/>
      <c r="G4" s="276"/>
      <c r="H4" s="276"/>
      <c r="I4" s="277"/>
      <c r="J4" s="275" t="s">
        <v>364</v>
      </c>
      <c r="K4" s="278"/>
      <c r="L4" s="278"/>
      <c r="M4" s="278"/>
      <c r="N4" s="273"/>
      <c r="O4" s="275" t="s">
        <v>365</v>
      </c>
      <c r="P4" s="278"/>
      <c r="Q4" s="278"/>
      <c r="R4" s="278"/>
      <c r="S4" s="273"/>
      <c r="T4" s="275" t="s">
        <v>366</v>
      </c>
      <c r="U4" s="278"/>
      <c r="V4" s="278"/>
      <c r="W4" s="278"/>
      <c r="X4" s="273"/>
      <c r="Y4" s="275" t="s">
        <v>367</v>
      </c>
      <c r="Z4" s="278"/>
      <c r="AA4" s="278"/>
      <c r="AB4" s="278"/>
      <c r="AC4" s="278"/>
      <c r="AD4" s="279"/>
    </row>
    <row r="5" spans="1:29" ht="21" customHeight="1">
      <c r="A5" s="280"/>
      <c r="B5" s="281"/>
      <c r="C5" s="281"/>
      <c r="D5" s="281"/>
      <c r="E5" s="282" t="s">
        <v>74</v>
      </c>
      <c r="F5" s="283"/>
      <c r="G5" s="282" t="s">
        <v>75</v>
      </c>
      <c r="H5" s="284"/>
      <c r="I5" s="283"/>
      <c r="J5" s="282" t="s">
        <v>74</v>
      </c>
      <c r="K5" s="283"/>
      <c r="L5" s="282" t="s">
        <v>75</v>
      </c>
      <c r="M5" s="284"/>
      <c r="N5" s="283"/>
      <c r="O5" s="282" t="s">
        <v>74</v>
      </c>
      <c r="P5" s="283"/>
      <c r="Q5" s="282" t="s">
        <v>75</v>
      </c>
      <c r="R5" s="284"/>
      <c r="S5" s="283"/>
      <c r="T5" s="285" t="s">
        <v>74</v>
      </c>
      <c r="U5" s="285"/>
      <c r="V5" s="285" t="s">
        <v>75</v>
      </c>
      <c r="W5" s="285"/>
      <c r="X5" s="282"/>
      <c r="Y5" s="285" t="s">
        <v>74</v>
      </c>
      <c r="Z5" s="285"/>
      <c r="AA5" s="285" t="s">
        <v>75</v>
      </c>
      <c r="AB5" s="285"/>
      <c r="AC5" s="282"/>
    </row>
    <row r="6" spans="1:29" ht="18" customHeight="1">
      <c r="A6" s="279"/>
      <c r="B6" s="279"/>
      <c r="C6" s="279"/>
      <c r="D6" s="286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8"/>
      <c r="U6" s="288"/>
      <c r="V6" s="288"/>
      <c r="W6" s="288"/>
      <c r="X6" s="288"/>
      <c r="Y6" s="288"/>
      <c r="Z6" s="288"/>
      <c r="AA6" s="288"/>
      <c r="AB6" s="288"/>
      <c r="AC6" s="288"/>
    </row>
    <row r="7" spans="1:29" s="294" customFormat="1" ht="21" customHeight="1">
      <c r="A7" s="289" t="s">
        <v>76</v>
      </c>
      <c r="B7" s="289"/>
      <c r="C7" s="289"/>
      <c r="D7" s="290"/>
      <c r="E7" s="291">
        <v>77</v>
      </c>
      <c r="F7" s="291"/>
      <c r="G7" s="291">
        <v>19152</v>
      </c>
      <c r="H7" s="291"/>
      <c r="I7" s="291"/>
      <c r="J7" s="291">
        <v>78</v>
      </c>
      <c r="K7" s="291"/>
      <c r="L7" s="291">
        <v>19692</v>
      </c>
      <c r="M7" s="291"/>
      <c r="N7" s="291"/>
      <c r="O7" s="292">
        <f>SUM(O9,O13,O17,O21,O25,)</f>
        <v>74</v>
      </c>
      <c r="P7" s="292"/>
      <c r="Q7" s="292">
        <f>SUM(Q9,Q13,Q17,Q21,Q25)</f>
        <v>20444</v>
      </c>
      <c r="R7" s="292"/>
      <c r="S7" s="292"/>
      <c r="T7" s="292">
        <f>SUM(T9,T13,T17,T21,T25,)</f>
        <v>73</v>
      </c>
      <c r="U7" s="292"/>
      <c r="V7" s="292">
        <f>SUM(V9,V13,V17,V21,V25)</f>
        <v>21374</v>
      </c>
      <c r="W7" s="292"/>
      <c r="X7" s="293"/>
      <c r="Y7" s="292">
        <f>SUM(Y9,Y13,Y17,Y21,Y25,)</f>
        <v>73</v>
      </c>
      <c r="Z7" s="292"/>
      <c r="AA7" s="292">
        <f>SUM(AA9,AA13,AA17,AA21,AA25)</f>
        <v>21861</v>
      </c>
      <c r="AB7" s="292"/>
      <c r="AC7" s="293"/>
    </row>
    <row r="8" spans="1:29" ht="18" customHeight="1">
      <c r="A8" s="279"/>
      <c r="B8" s="279"/>
      <c r="C8" s="279"/>
      <c r="D8" s="286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</row>
    <row r="9" spans="1:29" s="294" customFormat="1" ht="21" customHeight="1">
      <c r="A9" s="296" t="s">
        <v>77</v>
      </c>
      <c r="B9" s="296"/>
      <c r="C9" s="296"/>
      <c r="D9" s="297"/>
      <c r="E9" s="291">
        <v>25</v>
      </c>
      <c r="F9" s="291"/>
      <c r="G9" s="291">
        <v>1661</v>
      </c>
      <c r="H9" s="291"/>
      <c r="I9" s="291"/>
      <c r="J9" s="291">
        <v>25</v>
      </c>
      <c r="K9" s="291"/>
      <c r="L9" s="291">
        <v>1625</v>
      </c>
      <c r="M9" s="291"/>
      <c r="N9" s="291"/>
      <c r="O9" s="292">
        <f>SUM(O10:P11)</f>
        <v>25</v>
      </c>
      <c r="P9" s="292"/>
      <c r="Q9" s="292">
        <f>SUM(Q10:S11)</f>
        <v>1595</v>
      </c>
      <c r="R9" s="292"/>
      <c r="S9" s="292"/>
      <c r="T9" s="292">
        <f>SUM(T10:U11)</f>
        <v>24</v>
      </c>
      <c r="U9" s="292"/>
      <c r="V9" s="292">
        <f>SUM(V10:X11)</f>
        <v>1525</v>
      </c>
      <c r="W9" s="292"/>
      <c r="X9" s="292"/>
      <c r="Y9" s="292">
        <f>SUM(Y10:Z11)</f>
        <v>24</v>
      </c>
      <c r="Z9" s="292"/>
      <c r="AA9" s="292">
        <f>SUM(AA10:AC11)</f>
        <v>1411</v>
      </c>
      <c r="AB9" s="292"/>
      <c r="AC9" s="292"/>
    </row>
    <row r="10" spans="1:29" ht="21" customHeight="1">
      <c r="A10" s="279"/>
      <c r="B10" s="279"/>
      <c r="C10" s="298" t="s">
        <v>78</v>
      </c>
      <c r="D10" s="299"/>
      <c r="E10" s="288">
        <v>18</v>
      </c>
      <c r="F10" s="288"/>
      <c r="G10" s="288">
        <v>671</v>
      </c>
      <c r="H10" s="288"/>
      <c r="I10" s="288"/>
      <c r="J10" s="288">
        <v>18</v>
      </c>
      <c r="K10" s="288"/>
      <c r="L10" s="288">
        <v>655</v>
      </c>
      <c r="M10" s="288"/>
      <c r="N10" s="288"/>
      <c r="O10" s="295">
        <v>18</v>
      </c>
      <c r="P10" s="295"/>
      <c r="Q10" s="295">
        <v>664</v>
      </c>
      <c r="R10" s="295"/>
      <c r="S10" s="295"/>
      <c r="T10" s="295">
        <v>17</v>
      </c>
      <c r="U10" s="295"/>
      <c r="V10" s="295">
        <v>670</v>
      </c>
      <c r="W10" s="295"/>
      <c r="X10" s="295"/>
      <c r="Y10" s="295">
        <v>17</v>
      </c>
      <c r="Z10" s="295"/>
      <c r="AA10" s="295">
        <v>597</v>
      </c>
      <c r="AB10" s="295"/>
      <c r="AC10" s="295"/>
    </row>
    <row r="11" spans="1:29" ht="21" customHeight="1">
      <c r="A11" s="279"/>
      <c r="B11" s="279"/>
      <c r="C11" s="298" t="s">
        <v>79</v>
      </c>
      <c r="D11" s="299"/>
      <c r="E11" s="288">
        <v>7</v>
      </c>
      <c r="F11" s="288"/>
      <c r="G11" s="288">
        <v>990</v>
      </c>
      <c r="H11" s="288"/>
      <c r="I11" s="288"/>
      <c r="J11" s="288">
        <v>7</v>
      </c>
      <c r="K11" s="288"/>
      <c r="L11" s="288">
        <v>970</v>
      </c>
      <c r="M11" s="288"/>
      <c r="N11" s="288"/>
      <c r="O11" s="295">
        <v>7</v>
      </c>
      <c r="P11" s="295"/>
      <c r="Q11" s="295">
        <v>931</v>
      </c>
      <c r="R11" s="295"/>
      <c r="S11" s="295"/>
      <c r="T11" s="295">
        <v>7</v>
      </c>
      <c r="U11" s="295"/>
      <c r="V11" s="295">
        <v>855</v>
      </c>
      <c r="W11" s="295"/>
      <c r="X11" s="295"/>
      <c r="Y11" s="295">
        <v>7</v>
      </c>
      <c r="Z11" s="295"/>
      <c r="AA11" s="295">
        <v>814</v>
      </c>
      <c r="AB11" s="295"/>
      <c r="AC11" s="295"/>
    </row>
    <row r="12" spans="1:29" ht="18" customHeight="1">
      <c r="A12" s="279"/>
      <c r="B12" s="279"/>
      <c r="C12" s="279"/>
      <c r="D12" s="286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</row>
    <row r="13" spans="1:29" s="294" customFormat="1" ht="21" customHeight="1">
      <c r="A13" s="296" t="s">
        <v>80</v>
      </c>
      <c r="B13" s="296"/>
      <c r="C13" s="296"/>
      <c r="D13" s="297"/>
      <c r="E13" s="291">
        <v>23</v>
      </c>
      <c r="F13" s="291"/>
      <c r="G13" s="291">
        <v>6740</v>
      </c>
      <c r="H13" s="291"/>
      <c r="I13" s="291"/>
      <c r="J13" s="291">
        <v>23</v>
      </c>
      <c r="K13" s="291"/>
      <c r="L13" s="291">
        <v>6578</v>
      </c>
      <c r="M13" s="291"/>
      <c r="N13" s="291"/>
      <c r="O13" s="292">
        <f>SUM(O14:P15)</f>
        <v>22</v>
      </c>
      <c r="P13" s="292"/>
      <c r="Q13" s="292">
        <f>SUM(Q14:S15)</f>
        <v>6553</v>
      </c>
      <c r="R13" s="292"/>
      <c r="S13" s="292"/>
      <c r="T13" s="292">
        <f>SUM(T14:U15)</f>
        <v>22</v>
      </c>
      <c r="U13" s="292"/>
      <c r="V13" s="292">
        <f>SUM(V14:X15)</f>
        <v>6393</v>
      </c>
      <c r="W13" s="292"/>
      <c r="X13" s="292"/>
      <c r="Y13" s="292">
        <f>SUM(Y14:Z15)</f>
        <v>22</v>
      </c>
      <c r="Z13" s="292"/>
      <c r="AA13" s="292">
        <f>SUM(AA14:AC15)</f>
        <v>6370</v>
      </c>
      <c r="AB13" s="292"/>
      <c r="AC13" s="292"/>
    </row>
    <row r="14" spans="1:29" ht="21" customHeight="1">
      <c r="A14" s="279"/>
      <c r="B14" s="279"/>
      <c r="C14" s="298" t="s">
        <v>78</v>
      </c>
      <c r="D14" s="299"/>
      <c r="E14" s="288">
        <v>22</v>
      </c>
      <c r="F14" s="288"/>
      <c r="G14" s="288">
        <v>6588</v>
      </c>
      <c r="H14" s="288"/>
      <c r="I14" s="288"/>
      <c r="J14" s="288">
        <v>22</v>
      </c>
      <c r="K14" s="288"/>
      <c r="L14" s="288">
        <v>6428</v>
      </c>
      <c r="M14" s="288"/>
      <c r="N14" s="288"/>
      <c r="O14" s="295">
        <v>21</v>
      </c>
      <c r="P14" s="295"/>
      <c r="Q14" s="295">
        <v>6398</v>
      </c>
      <c r="R14" s="295"/>
      <c r="S14" s="295"/>
      <c r="T14" s="295">
        <v>21</v>
      </c>
      <c r="U14" s="295"/>
      <c r="V14" s="295">
        <v>6236</v>
      </c>
      <c r="W14" s="295"/>
      <c r="X14" s="295"/>
      <c r="Y14" s="295">
        <v>21</v>
      </c>
      <c r="Z14" s="295"/>
      <c r="AA14" s="295">
        <v>6185</v>
      </c>
      <c r="AB14" s="295"/>
      <c r="AC14" s="295"/>
    </row>
    <row r="15" spans="1:29" ht="21" customHeight="1">
      <c r="A15" s="279"/>
      <c r="B15" s="279"/>
      <c r="C15" s="298" t="s">
        <v>79</v>
      </c>
      <c r="D15" s="299"/>
      <c r="E15" s="288">
        <v>1</v>
      </c>
      <c r="F15" s="288"/>
      <c r="G15" s="288">
        <v>152</v>
      </c>
      <c r="H15" s="288"/>
      <c r="I15" s="288"/>
      <c r="J15" s="288">
        <v>1</v>
      </c>
      <c r="K15" s="288"/>
      <c r="L15" s="288">
        <v>150</v>
      </c>
      <c r="M15" s="288"/>
      <c r="N15" s="288"/>
      <c r="O15" s="295">
        <v>1</v>
      </c>
      <c r="P15" s="295"/>
      <c r="Q15" s="295">
        <v>155</v>
      </c>
      <c r="R15" s="295"/>
      <c r="S15" s="295"/>
      <c r="T15" s="295">
        <v>1</v>
      </c>
      <c r="U15" s="295"/>
      <c r="V15" s="295">
        <v>157</v>
      </c>
      <c r="W15" s="295"/>
      <c r="X15" s="295"/>
      <c r="Y15" s="295">
        <v>1</v>
      </c>
      <c r="Z15" s="295"/>
      <c r="AA15" s="295">
        <v>185</v>
      </c>
      <c r="AB15" s="295"/>
      <c r="AC15" s="295"/>
    </row>
    <row r="16" spans="1:29" ht="18" customHeight="1">
      <c r="A16" s="279"/>
      <c r="B16" s="279"/>
      <c r="C16" s="279"/>
      <c r="D16" s="286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</row>
    <row r="17" spans="1:29" s="294" customFormat="1" ht="21" customHeight="1">
      <c r="A17" s="296" t="s">
        <v>81</v>
      </c>
      <c r="B17" s="296"/>
      <c r="C17" s="296"/>
      <c r="D17" s="297"/>
      <c r="E17" s="291">
        <v>14</v>
      </c>
      <c r="F17" s="291"/>
      <c r="G17" s="291">
        <v>3792</v>
      </c>
      <c r="H17" s="291"/>
      <c r="I17" s="291"/>
      <c r="J17" s="291">
        <v>14</v>
      </c>
      <c r="K17" s="291"/>
      <c r="L17" s="291">
        <v>3709</v>
      </c>
      <c r="M17" s="291"/>
      <c r="N17" s="291"/>
      <c r="O17" s="292">
        <f>SUM(O18:P19)</f>
        <v>13</v>
      </c>
      <c r="P17" s="292"/>
      <c r="Q17" s="292">
        <f>SUM(Q18:S19)</f>
        <v>3640</v>
      </c>
      <c r="R17" s="292"/>
      <c r="S17" s="292"/>
      <c r="T17" s="292">
        <f>SUM(T18:U19)</f>
        <v>13</v>
      </c>
      <c r="U17" s="292"/>
      <c r="V17" s="292">
        <f>SUM(V18:X19)</f>
        <v>3497</v>
      </c>
      <c r="W17" s="292"/>
      <c r="X17" s="292"/>
      <c r="Y17" s="292">
        <f>SUM(Y18:Z19)</f>
        <v>13</v>
      </c>
      <c r="Z17" s="292"/>
      <c r="AA17" s="292">
        <f>SUM(AA18:AC19)</f>
        <v>3328</v>
      </c>
      <c r="AB17" s="292"/>
      <c r="AC17" s="292"/>
    </row>
    <row r="18" spans="1:29" ht="21" customHeight="1">
      <c r="A18" s="279"/>
      <c r="B18" s="279"/>
      <c r="C18" s="298" t="s">
        <v>78</v>
      </c>
      <c r="D18" s="299"/>
      <c r="E18" s="288">
        <v>12</v>
      </c>
      <c r="F18" s="288"/>
      <c r="G18" s="288">
        <v>3721</v>
      </c>
      <c r="H18" s="288"/>
      <c r="I18" s="288"/>
      <c r="J18" s="288">
        <v>12</v>
      </c>
      <c r="K18" s="288"/>
      <c r="L18" s="288">
        <v>3625</v>
      </c>
      <c r="M18" s="288"/>
      <c r="N18" s="288"/>
      <c r="O18" s="295">
        <v>12</v>
      </c>
      <c r="P18" s="295"/>
      <c r="Q18" s="295">
        <v>3540</v>
      </c>
      <c r="R18" s="295"/>
      <c r="S18" s="295"/>
      <c r="T18" s="295">
        <v>12</v>
      </c>
      <c r="U18" s="295"/>
      <c r="V18" s="295">
        <v>3387</v>
      </c>
      <c r="W18" s="295"/>
      <c r="X18" s="295"/>
      <c r="Y18" s="295">
        <v>12</v>
      </c>
      <c r="Z18" s="295"/>
      <c r="AA18" s="295">
        <v>3222</v>
      </c>
      <c r="AB18" s="295"/>
      <c r="AC18" s="295"/>
    </row>
    <row r="19" spans="1:29" ht="21" customHeight="1">
      <c r="A19" s="279"/>
      <c r="B19" s="279"/>
      <c r="C19" s="298" t="s">
        <v>79</v>
      </c>
      <c r="D19" s="299"/>
      <c r="E19" s="288">
        <v>2</v>
      </c>
      <c r="F19" s="288"/>
      <c r="G19" s="288">
        <v>71</v>
      </c>
      <c r="H19" s="288"/>
      <c r="I19" s="288"/>
      <c r="J19" s="288">
        <v>2</v>
      </c>
      <c r="K19" s="288"/>
      <c r="L19" s="288">
        <v>84</v>
      </c>
      <c r="M19" s="288"/>
      <c r="N19" s="288"/>
      <c r="O19" s="295">
        <v>1</v>
      </c>
      <c r="P19" s="295"/>
      <c r="Q19" s="295">
        <v>100</v>
      </c>
      <c r="R19" s="295"/>
      <c r="S19" s="295"/>
      <c r="T19" s="295">
        <v>1</v>
      </c>
      <c r="U19" s="295"/>
      <c r="V19" s="295">
        <v>110</v>
      </c>
      <c r="W19" s="295"/>
      <c r="X19" s="295"/>
      <c r="Y19" s="295">
        <v>1</v>
      </c>
      <c r="Z19" s="295"/>
      <c r="AA19" s="295">
        <v>106</v>
      </c>
      <c r="AB19" s="295"/>
      <c r="AC19" s="295"/>
    </row>
    <row r="20" spans="1:29" ht="18" customHeight="1">
      <c r="A20" s="279"/>
      <c r="B20" s="279"/>
      <c r="C20" s="279"/>
      <c r="D20" s="286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</row>
    <row r="21" spans="1:29" s="294" customFormat="1" ht="21" customHeight="1">
      <c r="A21" s="296" t="s">
        <v>82</v>
      </c>
      <c r="B21" s="296"/>
      <c r="C21" s="296"/>
      <c r="D21" s="297"/>
      <c r="E21" s="291">
        <v>12</v>
      </c>
      <c r="F21" s="291"/>
      <c r="G21" s="291">
        <v>3857</v>
      </c>
      <c r="H21" s="291"/>
      <c r="I21" s="291"/>
      <c r="J21" s="291">
        <v>12</v>
      </c>
      <c r="K21" s="291"/>
      <c r="L21" s="291">
        <v>3760</v>
      </c>
      <c r="M21" s="291"/>
      <c r="N21" s="291"/>
      <c r="O21" s="292">
        <f>SUM(O22:P23)</f>
        <v>10</v>
      </c>
      <c r="P21" s="292"/>
      <c r="Q21" s="292">
        <f>SUM(Q22:S23)</f>
        <v>3628</v>
      </c>
      <c r="R21" s="292"/>
      <c r="S21" s="292"/>
      <c r="T21" s="292">
        <f>SUM(T22:U23)</f>
        <v>10</v>
      </c>
      <c r="U21" s="292"/>
      <c r="V21" s="292">
        <f>SUM(V22:X23)</f>
        <v>3597</v>
      </c>
      <c r="W21" s="292"/>
      <c r="X21" s="292"/>
      <c r="Y21" s="292">
        <f>SUM(Y22:Z23)</f>
        <v>10</v>
      </c>
      <c r="Z21" s="292"/>
      <c r="AA21" s="292">
        <f>SUM(AA22:AC23)</f>
        <v>3569</v>
      </c>
      <c r="AB21" s="292"/>
      <c r="AC21" s="292"/>
    </row>
    <row r="22" spans="1:29" ht="21" customHeight="1">
      <c r="A22" s="279"/>
      <c r="B22" s="279"/>
      <c r="C22" s="298" t="s">
        <v>78</v>
      </c>
      <c r="D22" s="299"/>
      <c r="E22" s="288">
        <v>8</v>
      </c>
      <c r="F22" s="288"/>
      <c r="G22" s="288">
        <v>2838</v>
      </c>
      <c r="H22" s="288"/>
      <c r="I22" s="288"/>
      <c r="J22" s="288">
        <v>8</v>
      </c>
      <c r="K22" s="288"/>
      <c r="L22" s="288">
        <v>2790</v>
      </c>
      <c r="M22" s="288"/>
      <c r="N22" s="288"/>
      <c r="O22" s="295">
        <v>8</v>
      </c>
      <c r="P22" s="295"/>
      <c r="Q22" s="295">
        <v>2691</v>
      </c>
      <c r="R22" s="295"/>
      <c r="S22" s="295"/>
      <c r="T22" s="295">
        <v>8</v>
      </c>
      <c r="U22" s="295"/>
      <c r="V22" s="295">
        <v>2607</v>
      </c>
      <c r="W22" s="295"/>
      <c r="X22" s="295"/>
      <c r="Y22" s="295">
        <v>8</v>
      </c>
      <c r="Z22" s="295"/>
      <c r="AA22" s="295">
        <v>2575</v>
      </c>
      <c r="AB22" s="295"/>
      <c r="AC22" s="295"/>
    </row>
    <row r="23" spans="1:29" ht="21" customHeight="1">
      <c r="A23" s="279"/>
      <c r="B23" s="279"/>
      <c r="C23" s="298" t="s">
        <v>79</v>
      </c>
      <c r="D23" s="299"/>
      <c r="E23" s="288">
        <v>4</v>
      </c>
      <c r="F23" s="288"/>
      <c r="G23" s="288">
        <v>1019</v>
      </c>
      <c r="H23" s="288"/>
      <c r="I23" s="288"/>
      <c r="J23" s="288">
        <v>4</v>
      </c>
      <c r="K23" s="288"/>
      <c r="L23" s="288">
        <v>970</v>
      </c>
      <c r="M23" s="288"/>
      <c r="N23" s="288"/>
      <c r="O23" s="295">
        <v>2</v>
      </c>
      <c r="P23" s="295"/>
      <c r="Q23" s="295">
        <v>937</v>
      </c>
      <c r="R23" s="295"/>
      <c r="S23" s="295"/>
      <c r="T23" s="295">
        <v>2</v>
      </c>
      <c r="U23" s="295"/>
      <c r="V23" s="295">
        <v>990</v>
      </c>
      <c r="W23" s="295"/>
      <c r="X23" s="295"/>
      <c r="Y23" s="295">
        <v>2</v>
      </c>
      <c r="Z23" s="295"/>
      <c r="AA23" s="295">
        <v>994</v>
      </c>
      <c r="AB23" s="295"/>
      <c r="AC23" s="295"/>
    </row>
    <row r="24" spans="1:29" ht="18" customHeight="1">
      <c r="A24" s="279"/>
      <c r="B24" s="279"/>
      <c r="C24" s="279"/>
      <c r="D24" s="286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</row>
    <row r="25" spans="1:29" s="294" customFormat="1" ht="21" customHeight="1">
      <c r="A25" s="296" t="s">
        <v>83</v>
      </c>
      <c r="B25" s="296"/>
      <c r="C25" s="296"/>
      <c r="D25" s="297"/>
      <c r="E25" s="291">
        <v>3</v>
      </c>
      <c r="F25" s="291"/>
      <c r="G25" s="291">
        <v>3102</v>
      </c>
      <c r="H25" s="291"/>
      <c r="I25" s="291"/>
      <c r="J25" s="291">
        <v>4</v>
      </c>
      <c r="K25" s="291"/>
      <c r="L25" s="291">
        <v>4020</v>
      </c>
      <c r="M25" s="291"/>
      <c r="N25" s="291"/>
      <c r="O25" s="292">
        <f>SUM(O26:P27)</f>
        <v>4</v>
      </c>
      <c r="P25" s="292"/>
      <c r="Q25" s="292">
        <f>SUM(Q26:S27)</f>
        <v>5028</v>
      </c>
      <c r="R25" s="292"/>
      <c r="S25" s="292"/>
      <c r="T25" s="292">
        <f>SUM(T26:U27)</f>
        <v>4</v>
      </c>
      <c r="U25" s="292"/>
      <c r="V25" s="292">
        <f>SUM(V26:X27)</f>
        <v>6362</v>
      </c>
      <c r="W25" s="292"/>
      <c r="X25" s="292"/>
      <c r="Y25" s="292">
        <f>SUM(Y26:Z27)</f>
        <v>4</v>
      </c>
      <c r="Z25" s="292"/>
      <c r="AA25" s="292">
        <f>SUM(AA26:AC27)</f>
        <v>7183</v>
      </c>
      <c r="AB25" s="292"/>
      <c r="AC25" s="292"/>
    </row>
    <row r="26" spans="1:29" ht="21" customHeight="1">
      <c r="A26" s="279"/>
      <c r="B26" s="279"/>
      <c r="C26" s="298" t="s">
        <v>78</v>
      </c>
      <c r="D26" s="299"/>
      <c r="E26" s="288" t="s">
        <v>0</v>
      </c>
      <c r="F26" s="288"/>
      <c r="G26" s="288" t="s">
        <v>0</v>
      </c>
      <c r="H26" s="288"/>
      <c r="I26" s="288"/>
      <c r="J26" s="288" t="s">
        <v>0</v>
      </c>
      <c r="K26" s="288"/>
      <c r="L26" s="288" t="s">
        <v>0</v>
      </c>
      <c r="M26" s="288"/>
      <c r="N26" s="288"/>
      <c r="O26" s="295" t="s">
        <v>387</v>
      </c>
      <c r="P26" s="295"/>
      <c r="Q26" s="295" t="s">
        <v>0</v>
      </c>
      <c r="R26" s="295"/>
      <c r="S26" s="295"/>
      <c r="T26" s="295" t="s">
        <v>387</v>
      </c>
      <c r="U26" s="295"/>
      <c r="V26" s="295" t="s">
        <v>0</v>
      </c>
      <c r="W26" s="295"/>
      <c r="X26" s="295"/>
      <c r="Y26" s="295" t="s">
        <v>387</v>
      </c>
      <c r="Z26" s="295"/>
      <c r="AA26" s="295" t="s">
        <v>0</v>
      </c>
      <c r="AB26" s="295"/>
      <c r="AC26" s="295"/>
    </row>
    <row r="27" spans="1:29" ht="21" customHeight="1">
      <c r="A27" s="279"/>
      <c r="B27" s="279"/>
      <c r="C27" s="298" t="s">
        <v>79</v>
      </c>
      <c r="D27" s="299"/>
      <c r="E27" s="288">
        <v>3</v>
      </c>
      <c r="F27" s="288"/>
      <c r="G27" s="288">
        <v>3102</v>
      </c>
      <c r="H27" s="288"/>
      <c r="I27" s="288"/>
      <c r="J27" s="288">
        <v>4</v>
      </c>
      <c r="K27" s="288"/>
      <c r="L27" s="288">
        <v>4020</v>
      </c>
      <c r="M27" s="288"/>
      <c r="N27" s="288"/>
      <c r="O27" s="295">
        <v>4</v>
      </c>
      <c r="P27" s="295"/>
      <c r="Q27" s="295">
        <v>5028</v>
      </c>
      <c r="R27" s="295"/>
      <c r="S27" s="295"/>
      <c r="T27" s="295">
        <v>4</v>
      </c>
      <c r="U27" s="295"/>
      <c r="V27" s="295">
        <v>6362</v>
      </c>
      <c r="W27" s="295"/>
      <c r="X27" s="295"/>
      <c r="Y27" s="295">
        <v>4</v>
      </c>
      <c r="Z27" s="295"/>
      <c r="AA27" s="295">
        <v>7183</v>
      </c>
      <c r="AB27" s="295"/>
      <c r="AC27" s="295"/>
    </row>
    <row r="28" spans="1:29" ht="18" customHeight="1" thickBot="1">
      <c r="A28" s="279"/>
      <c r="B28" s="279"/>
      <c r="C28" s="279"/>
      <c r="D28" s="286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</row>
    <row r="29" spans="1:29" ht="21" customHeight="1">
      <c r="A29" s="301"/>
      <c r="B29" s="302" t="s">
        <v>84</v>
      </c>
      <c r="C29" s="303"/>
      <c r="D29" s="303"/>
      <c r="E29" s="303"/>
      <c r="F29" s="303"/>
      <c r="G29" s="303"/>
      <c r="H29" s="303"/>
      <c r="I29" s="303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4" t="s">
        <v>85</v>
      </c>
      <c r="Z29" s="305"/>
      <c r="AA29" s="305"/>
      <c r="AB29" s="305"/>
      <c r="AC29" s="305"/>
    </row>
    <row r="30" spans="1:29" s="308" customFormat="1" ht="21" customHeight="1">
      <c r="A30" s="279" t="s">
        <v>388</v>
      </c>
      <c r="B30" s="306" t="s">
        <v>389</v>
      </c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X30" s="309" t="s">
        <v>86</v>
      </c>
      <c r="Y30" s="310"/>
      <c r="Z30" s="310"/>
      <c r="AA30" s="310"/>
      <c r="AB30" s="310"/>
      <c r="AC30" s="310"/>
    </row>
    <row r="31" ht="22.5" customHeight="1"/>
    <row r="32" spans="1:29" ht="21" customHeight="1" thickBot="1">
      <c r="A32" s="270" t="s">
        <v>87</v>
      </c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</row>
    <row r="33" spans="1:29" ht="21" customHeight="1">
      <c r="A33" s="273" t="s">
        <v>88</v>
      </c>
      <c r="B33" s="274"/>
      <c r="C33" s="274"/>
      <c r="D33" s="274"/>
      <c r="E33" s="274"/>
      <c r="F33" s="311" t="s">
        <v>89</v>
      </c>
      <c r="G33" s="311"/>
      <c r="H33" s="311"/>
      <c r="I33" s="311"/>
      <c r="J33" s="311"/>
      <c r="K33" s="311"/>
      <c r="L33" s="311"/>
      <c r="M33" s="311"/>
      <c r="N33" s="311" t="s">
        <v>90</v>
      </c>
      <c r="O33" s="311"/>
      <c r="P33" s="311"/>
      <c r="Q33" s="311"/>
      <c r="R33" s="311"/>
      <c r="S33" s="311"/>
      <c r="T33" s="311"/>
      <c r="U33" s="311"/>
      <c r="V33" s="311" t="s">
        <v>91</v>
      </c>
      <c r="W33" s="311"/>
      <c r="X33" s="311"/>
      <c r="Y33" s="311"/>
      <c r="Z33" s="311"/>
      <c r="AA33" s="311"/>
      <c r="AB33" s="311"/>
      <c r="AC33" s="275"/>
    </row>
    <row r="34" spans="1:29" ht="21" customHeight="1">
      <c r="A34" s="280"/>
      <c r="B34" s="281"/>
      <c r="C34" s="281"/>
      <c r="D34" s="281"/>
      <c r="E34" s="281"/>
      <c r="F34" s="312" t="s">
        <v>92</v>
      </c>
      <c r="G34" s="312"/>
      <c r="H34" s="312"/>
      <c r="I34" s="312"/>
      <c r="J34" s="313" t="s">
        <v>93</v>
      </c>
      <c r="K34" s="313"/>
      <c r="L34" s="313"/>
      <c r="M34" s="313"/>
      <c r="N34" s="312" t="s">
        <v>94</v>
      </c>
      <c r="O34" s="312"/>
      <c r="P34" s="312"/>
      <c r="Q34" s="312"/>
      <c r="R34" s="313" t="s">
        <v>95</v>
      </c>
      <c r="S34" s="313"/>
      <c r="T34" s="313"/>
      <c r="U34" s="313"/>
      <c r="V34" s="312" t="s">
        <v>96</v>
      </c>
      <c r="W34" s="312"/>
      <c r="X34" s="312"/>
      <c r="Y34" s="312"/>
      <c r="Z34" s="313" t="s">
        <v>95</v>
      </c>
      <c r="AA34" s="313"/>
      <c r="AB34" s="313"/>
      <c r="AC34" s="314"/>
    </row>
    <row r="35" spans="1:29" ht="21" customHeight="1">
      <c r="A35" s="280"/>
      <c r="B35" s="281"/>
      <c r="C35" s="281"/>
      <c r="D35" s="281"/>
      <c r="E35" s="281"/>
      <c r="F35" s="312"/>
      <c r="G35" s="312"/>
      <c r="H35" s="312"/>
      <c r="I35" s="312"/>
      <c r="J35" s="315" t="s">
        <v>390</v>
      </c>
      <c r="K35" s="315"/>
      <c r="L35" s="315"/>
      <c r="M35" s="315"/>
      <c r="N35" s="312"/>
      <c r="O35" s="312"/>
      <c r="P35" s="312"/>
      <c r="Q35" s="312"/>
      <c r="R35" s="316" t="s">
        <v>391</v>
      </c>
      <c r="S35" s="306"/>
      <c r="T35" s="306"/>
      <c r="U35" s="317"/>
      <c r="V35" s="312"/>
      <c r="W35" s="312"/>
      <c r="X35" s="312"/>
      <c r="Y35" s="312"/>
      <c r="Z35" s="315" t="s">
        <v>97</v>
      </c>
      <c r="AA35" s="315"/>
      <c r="AB35" s="315"/>
      <c r="AC35" s="318"/>
    </row>
    <row r="36" spans="1:29" ht="21" customHeight="1">
      <c r="A36" s="280"/>
      <c r="B36" s="281"/>
      <c r="C36" s="281"/>
      <c r="D36" s="281"/>
      <c r="E36" s="281"/>
      <c r="F36" s="312"/>
      <c r="G36" s="312"/>
      <c r="H36" s="312"/>
      <c r="I36" s="312"/>
      <c r="J36" s="319" t="s">
        <v>98</v>
      </c>
      <c r="K36" s="319"/>
      <c r="L36" s="319"/>
      <c r="M36" s="319"/>
      <c r="N36" s="312"/>
      <c r="O36" s="312"/>
      <c r="P36" s="312"/>
      <c r="Q36" s="312"/>
      <c r="R36" s="319" t="s">
        <v>98</v>
      </c>
      <c r="S36" s="319"/>
      <c r="T36" s="319"/>
      <c r="U36" s="319"/>
      <c r="V36" s="312"/>
      <c r="W36" s="312"/>
      <c r="X36" s="312"/>
      <c r="Y36" s="312"/>
      <c r="Z36" s="319" t="s">
        <v>98</v>
      </c>
      <c r="AA36" s="319"/>
      <c r="AB36" s="319"/>
      <c r="AC36" s="320"/>
    </row>
    <row r="37" spans="1:29" ht="18" customHeight="1">
      <c r="A37" s="321"/>
      <c r="B37" s="321"/>
      <c r="C37" s="322"/>
      <c r="D37" s="323"/>
      <c r="E37" s="324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</row>
    <row r="38" spans="1:29" ht="21" customHeight="1">
      <c r="A38" s="321" t="s">
        <v>46</v>
      </c>
      <c r="B38" s="321"/>
      <c r="C38" s="325" t="s">
        <v>99</v>
      </c>
      <c r="D38" s="321" t="s">
        <v>374</v>
      </c>
      <c r="E38" s="326"/>
      <c r="F38" s="327">
        <v>839969</v>
      </c>
      <c r="G38" s="295"/>
      <c r="H38" s="295"/>
      <c r="I38" s="295"/>
      <c r="J38" s="288">
        <v>129425</v>
      </c>
      <c r="K38" s="288"/>
      <c r="L38" s="288"/>
      <c r="M38" s="288"/>
      <c r="N38" s="288">
        <v>429347</v>
      </c>
      <c r="O38" s="288"/>
      <c r="P38" s="288"/>
      <c r="Q38" s="288"/>
      <c r="R38" s="288">
        <v>119947</v>
      </c>
      <c r="S38" s="288"/>
      <c r="T38" s="288"/>
      <c r="U38" s="288"/>
      <c r="V38" s="288">
        <v>507682</v>
      </c>
      <c r="W38" s="288"/>
      <c r="X38" s="288"/>
      <c r="Y38" s="288"/>
      <c r="Z38" s="288">
        <v>863404</v>
      </c>
      <c r="AA38" s="288"/>
      <c r="AB38" s="288"/>
      <c r="AC38" s="288"/>
    </row>
    <row r="39" spans="1:29" ht="18" customHeight="1">
      <c r="A39" s="321"/>
      <c r="B39" s="321"/>
      <c r="C39" s="325"/>
      <c r="D39" s="321"/>
      <c r="E39" s="326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</row>
    <row r="40" spans="1:29" ht="21" customHeight="1">
      <c r="A40" s="321"/>
      <c r="B40" s="321"/>
      <c r="C40" s="325" t="s">
        <v>100</v>
      </c>
      <c r="D40" s="321"/>
      <c r="E40" s="326"/>
      <c r="F40" s="327">
        <v>882179</v>
      </c>
      <c r="G40" s="288"/>
      <c r="H40" s="288"/>
      <c r="I40" s="288"/>
      <c r="J40" s="288">
        <v>139188</v>
      </c>
      <c r="K40" s="288"/>
      <c r="L40" s="288"/>
      <c r="M40" s="288"/>
      <c r="N40" s="288">
        <v>235326</v>
      </c>
      <c r="O40" s="288"/>
      <c r="P40" s="288"/>
      <c r="Q40" s="288"/>
      <c r="R40" s="288">
        <v>66270</v>
      </c>
      <c r="S40" s="288"/>
      <c r="T40" s="288"/>
      <c r="U40" s="288"/>
      <c r="V40" s="288">
        <v>514486</v>
      </c>
      <c r="W40" s="288"/>
      <c r="X40" s="288"/>
      <c r="Y40" s="288"/>
      <c r="Z40" s="288">
        <v>879463</v>
      </c>
      <c r="AA40" s="288"/>
      <c r="AB40" s="288"/>
      <c r="AC40" s="288"/>
    </row>
    <row r="41" spans="1:29" ht="18" customHeight="1">
      <c r="A41" s="321"/>
      <c r="B41" s="321"/>
      <c r="C41" s="325"/>
      <c r="D41" s="321"/>
      <c r="E41" s="326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</row>
    <row r="42" spans="1:29" ht="21" customHeight="1">
      <c r="A42" s="321"/>
      <c r="B42" s="321"/>
      <c r="C42" s="325" t="s">
        <v>101</v>
      </c>
      <c r="D42" s="321"/>
      <c r="E42" s="326"/>
      <c r="F42" s="327">
        <v>918071</v>
      </c>
      <c r="G42" s="295"/>
      <c r="H42" s="295"/>
      <c r="I42" s="295"/>
      <c r="J42" s="295">
        <v>145264</v>
      </c>
      <c r="K42" s="295"/>
      <c r="L42" s="295"/>
      <c r="M42" s="295"/>
      <c r="N42" s="295">
        <v>229773</v>
      </c>
      <c r="O42" s="295"/>
      <c r="P42" s="295"/>
      <c r="Q42" s="295"/>
      <c r="R42" s="295">
        <v>66370</v>
      </c>
      <c r="S42" s="295"/>
      <c r="T42" s="295"/>
      <c r="U42" s="295"/>
      <c r="V42" s="295">
        <v>505535</v>
      </c>
      <c r="W42" s="295"/>
      <c r="X42" s="295"/>
      <c r="Y42" s="295"/>
      <c r="Z42" s="295">
        <v>849639</v>
      </c>
      <c r="AA42" s="295"/>
      <c r="AB42" s="295"/>
      <c r="AC42" s="295"/>
    </row>
    <row r="43" spans="1:29" ht="18" customHeight="1">
      <c r="A43" s="321"/>
      <c r="B43" s="321"/>
      <c r="C43" s="325"/>
      <c r="D43" s="321"/>
      <c r="E43" s="326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288"/>
      <c r="Z43" s="288"/>
      <c r="AA43" s="288"/>
      <c r="AB43" s="288"/>
      <c r="AC43" s="288"/>
    </row>
    <row r="44" spans="1:29" ht="21" customHeight="1">
      <c r="A44" s="321"/>
      <c r="B44" s="321"/>
      <c r="C44" s="325" t="s">
        <v>135</v>
      </c>
      <c r="D44" s="321"/>
      <c r="E44" s="328"/>
      <c r="F44" s="327">
        <v>1322729</v>
      </c>
      <c r="G44" s="295"/>
      <c r="H44" s="295"/>
      <c r="I44" s="295"/>
      <c r="J44" s="295">
        <v>214311</v>
      </c>
      <c r="K44" s="295"/>
      <c r="L44" s="295"/>
      <c r="M44" s="295"/>
      <c r="N44" s="295">
        <v>246210</v>
      </c>
      <c r="O44" s="295"/>
      <c r="P44" s="295"/>
      <c r="Q44" s="295"/>
      <c r="R44" s="295">
        <v>74271</v>
      </c>
      <c r="S44" s="295"/>
      <c r="T44" s="295"/>
      <c r="U44" s="295"/>
      <c r="V44" s="295">
        <v>485927</v>
      </c>
      <c r="W44" s="295"/>
      <c r="X44" s="295"/>
      <c r="Y44" s="295"/>
      <c r="Z44" s="295">
        <v>839252</v>
      </c>
      <c r="AA44" s="295"/>
      <c r="AB44" s="295"/>
      <c r="AC44" s="295"/>
    </row>
    <row r="45" spans="1:29" ht="18" customHeight="1">
      <c r="A45" s="321"/>
      <c r="B45" s="321"/>
      <c r="C45" s="325"/>
      <c r="D45" s="321"/>
      <c r="E45" s="326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</row>
    <row r="46" spans="1:29" s="294" customFormat="1" ht="21" customHeight="1">
      <c r="A46" s="289"/>
      <c r="B46" s="289"/>
      <c r="C46" s="329" t="s">
        <v>392</v>
      </c>
      <c r="D46" s="321"/>
      <c r="E46" s="330"/>
      <c r="F46" s="331">
        <v>1733234</v>
      </c>
      <c r="G46" s="292"/>
      <c r="H46" s="292"/>
      <c r="I46" s="292"/>
      <c r="J46" s="292">
        <v>283347</v>
      </c>
      <c r="K46" s="292"/>
      <c r="L46" s="292"/>
      <c r="M46" s="292"/>
      <c r="N46" s="292">
        <v>217012</v>
      </c>
      <c r="O46" s="292"/>
      <c r="P46" s="292"/>
      <c r="Q46" s="292"/>
      <c r="R46" s="292">
        <v>68696</v>
      </c>
      <c r="S46" s="292"/>
      <c r="T46" s="292"/>
      <c r="U46" s="292"/>
      <c r="V46" s="292">
        <v>485566</v>
      </c>
      <c r="W46" s="292"/>
      <c r="X46" s="292"/>
      <c r="Y46" s="292"/>
      <c r="Z46" s="292">
        <v>840080</v>
      </c>
      <c r="AA46" s="292"/>
      <c r="AB46" s="292"/>
      <c r="AC46" s="292"/>
    </row>
    <row r="47" spans="1:29" ht="18" customHeight="1" thickBot="1">
      <c r="A47" s="321"/>
      <c r="B47" s="321"/>
      <c r="C47" s="322"/>
      <c r="D47" s="321"/>
      <c r="E47" s="326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</row>
    <row r="48" spans="1:29" ht="21" customHeight="1">
      <c r="A48" s="301"/>
      <c r="B48" s="301"/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  <c r="U48" s="301"/>
      <c r="V48" s="301"/>
      <c r="W48" s="301"/>
      <c r="X48" s="304" t="s">
        <v>86</v>
      </c>
      <c r="Y48" s="305"/>
      <c r="Z48" s="305"/>
      <c r="AA48" s="305"/>
      <c r="AB48" s="305"/>
      <c r="AC48" s="305"/>
    </row>
  </sheetData>
  <mergeCells count="375">
    <mergeCell ref="N44:Q44"/>
    <mergeCell ref="R44:U44"/>
    <mergeCell ref="V44:Y44"/>
    <mergeCell ref="Z40:AC40"/>
    <mergeCell ref="R43:U43"/>
    <mergeCell ref="V43:Y43"/>
    <mergeCell ref="Z43:AC43"/>
    <mergeCell ref="R39:U39"/>
    <mergeCell ref="V39:Y39"/>
    <mergeCell ref="Z39:AC39"/>
    <mergeCell ref="A40:B40"/>
    <mergeCell ref="D40:E40"/>
    <mergeCell ref="F40:I40"/>
    <mergeCell ref="J40:M40"/>
    <mergeCell ref="N40:Q40"/>
    <mergeCell ref="R40:U40"/>
    <mergeCell ref="V40:Y40"/>
    <mergeCell ref="T24:U24"/>
    <mergeCell ref="V24:X24"/>
    <mergeCell ref="T11:U11"/>
    <mergeCell ref="V11:X11"/>
    <mergeCell ref="T12:U12"/>
    <mergeCell ref="V12:X12"/>
    <mergeCell ref="T13:U13"/>
    <mergeCell ref="V13:X13"/>
    <mergeCell ref="V23:X23"/>
    <mergeCell ref="T14:U14"/>
    <mergeCell ref="F46:I46"/>
    <mergeCell ref="J46:M46"/>
    <mergeCell ref="N46:Q46"/>
    <mergeCell ref="R46:U46"/>
    <mergeCell ref="F47:I47"/>
    <mergeCell ref="J47:M47"/>
    <mergeCell ref="N47:Q47"/>
    <mergeCell ref="R47:U47"/>
    <mergeCell ref="X48:AC48"/>
    <mergeCell ref="V46:Y46"/>
    <mergeCell ref="Z46:AC46"/>
    <mergeCell ref="V47:Y47"/>
    <mergeCell ref="Z47:AC47"/>
    <mergeCell ref="Z45:AC45"/>
    <mergeCell ref="V45:Y45"/>
    <mergeCell ref="Z44:AC44"/>
    <mergeCell ref="Z41:AC41"/>
    <mergeCell ref="V41:Y41"/>
    <mergeCell ref="Z42:AC42"/>
    <mergeCell ref="V42:Y42"/>
    <mergeCell ref="R45:U45"/>
    <mergeCell ref="F41:I41"/>
    <mergeCell ref="J41:M41"/>
    <mergeCell ref="N41:Q41"/>
    <mergeCell ref="R41:U41"/>
    <mergeCell ref="F42:I42"/>
    <mergeCell ref="J42:M42"/>
    <mergeCell ref="N42:Q42"/>
    <mergeCell ref="R42:U42"/>
    <mergeCell ref="F44:I44"/>
    <mergeCell ref="F37:I37"/>
    <mergeCell ref="J34:M34"/>
    <mergeCell ref="N34:Q36"/>
    <mergeCell ref="F45:I45"/>
    <mergeCell ref="J45:M45"/>
    <mergeCell ref="N45:Q45"/>
    <mergeCell ref="F39:I39"/>
    <mergeCell ref="J39:M39"/>
    <mergeCell ref="N39:Q39"/>
    <mergeCell ref="J44:M44"/>
    <mergeCell ref="F33:M33"/>
    <mergeCell ref="N33:U33"/>
    <mergeCell ref="F34:I36"/>
    <mergeCell ref="J36:M36"/>
    <mergeCell ref="R35:U35"/>
    <mergeCell ref="Z37:AC37"/>
    <mergeCell ref="R37:U37"/>
    <mergeCell ref="V37:Y37"/>
    <mergeCell ref="J37:M37"/>
    <mergeCell ref="N37:Q37"/>
    <mergeCell ref="Z34:AC34"/>
    <mergeCell ref="Z36:AC36"/>
    <mergeCell ref="Z35:AC35"/>
    <mergeCell ref="R36:U36"/>
    <mergeCell ref="A37:B37"/>
    <mergeCell ref="A38:B38"/>
    <mergeCell ref="A39:B39"/>
    <mergeCell ref="A47:B47"/>
    <mergeCell ref="A41:B41"/>
    <mergeCell ref="A42:B42"/>
    <mergeCell ref="A43:B43"/>
    <mergeCell ref="A45:B45"/>
    <mergeCell ref="A46:B46"/>
    <mergeCell ref="A44:B44"/>
    <mergeCell ref="D47:E47"/>
    <mergeCell ref="D37:E37"/>
    <mergeCell ref="D42:E42"/>
    <mergeCell ref="D43:E43"/>
    <mergeCell ref="D45:E45"/>
    <mergeCell ref="D38:E38"/>
    <mergeCell ref="D39:E39"/>
    <mergeCell ref="D41:E41"/>
    <mergeCell ref="D44:E44"/>
    <mergeCell ref="D46:E46"/>
    <mergeCell ref="Y28:Z28"/>
    <mergeCell ref="AA28:AC28"/>
    <mergeCell ref="J35:M35"/>
    <mergeCell ref="V33:AC33"/>
    <mergeCell ref="O28:P28"/>
    <mergeCell ref="Q28:S28"/>
    <mergeCell ref="T28:U28"/>
    <mergeCell ref="V28:X28"/>
    <mergeCell ref="R34:U34"/>
    <mergeCell ref="V34:Y36"/>
    <mergeCell ref="G27:I27"/>
    <mergeCell ref="J27:K27"/>
    <mergeCell ref="L27:N27"/>
    <mergeCell ref="O27:P27"/>
    <mergeCell ref="E28:F28"/>
    <mergeCell ref="G28:I28"/>
    <mergeCell ref="J28:K28"/>
    <mergeCell ref="L28:N28"/>
    <mergeCell ref="Q24:S24"/>
    <mergeCell ref="Y6:Z6"/>
    <mergeCell ref="AA6:AC6"/>
    <mergeCell ref="Q27:S27"/>
    <mergeCell ref="Y27:Z27"/>
    <mergeCell ref="AA27:AC27"/>
    <mergeCell ref="T27:U27"/>
    <mergeCell ref="V27:X27"/>
    <mergeCell ref="T6:U6"/>
    <mergeCell ref="V6:X6"/>
    <mergeCell ref="Y26:Z26"/>
    <mergeCell ref="AA26:AC26"/>
    <mergeCell ref="Y24:Z24"/>
    <mergeCell ref="AA24:AC24"/>
    <mergeCell ref="Y25:Z25"/>
    <mergeCell ref="AA25:AC25"/>
    <mergeCell ref="O24:P24"/>
    <mergeCell ref="G6:I6"/>
    <mergeCell ref="J6:K6"/>
    <mergeCell ref="L6:N6"/>
    <mergeCell ref="G24:I24"/>
    <mergeCell ref="J24:K24"/>
    <mergeCell ref="L24:N24"/>
    <mergeCell ref="G10:I10"/>
    <mergeCell ref="J10:K10"/>
    <mergeCell ref="O21:P21"/>
    <mergeCell ref="O26:P26"/>
    <mergeCell ref="Q26:S26"/>
    <mergeCell ref="O25:P25"/>
    <mergeCell ref="Q25:S25"/>
    <mergeCell ref="T25:U25"/>
    <mergeCell ref="V25:X25"/>
    <mergeCell ref="T26:U26"/>
    <mergeCell ref="V26:X26"/>
    <mergeCell ref="L25:N25"/>
    <mergeCell ref="E26:F26"/>
    <mergeCell ref="G26:I26"/>
    <mergeCell ref="J26:K26"/>
    <mergeCell ref="L26:N26"/>
    <mergeCell ref="G25:I25"/>
    <mergeCell ref="J25:K25"/>
    <mergeCell ref="E25:F25"/>
    <mergeCell ref="O22:P22"/>
    <mergeCell ref="E23:F23"/>
    <mergeCell ref="G23:I23"/>
    <mergeCell ref="J23:K23"/>
    <mergeCell ref="L23:N23"/>
    <mergeCell ref="O23:P23"/>
    <mergeCell ref="E22:F22"/>
    <mergeCell ref="G22:I22"/>
    <mergeCell ref="J22:K22"/>
    <mergeCell ref="L22:N22"/>
    <mergeCell ref="Q22:S22"/>
    <mergeCell ref="Y22:Z22"/>
    <mergeCell ref="AA22:AC22"/>
    <mergeCell ref="T22:U22"/>
    <mergeCell ref="V22:X22"/>
    <mergeCell ref="Y23:Z23"/>
    <mergeCell ref="AA23:AC23"/>
    <mergeCell ref="Q23:S23"/>
    <mergeCell ref="T23:U23"/>
    <mergeCell ref="Q21:S21"/>
    <mergeCell ref="Y21:Z21"/>
    <mergeCell ref="AA21:AC21"/>
    <mergeCell ref="T21:U21"/>
    <mergeCell ref="V21:X21"/>
    <mergeCell ref="E21:F21"/>
    <mergeCell ref="G21:I21"/>
    <mergeCell ref="J21:K21"/>
    <mergeCell ref="L21:N21"/>
    <mergeCell ref="O20:P20"/>
    <mergeCell ref="Q20:S20"/>
    <mergeCell ref="Y20:Z20"/>
    <mergeCell ref="AA20:AC20"/>
    <mergeCell ref="T20:U20"/>
    <mergeCell ref="V20:X20"/>
    <mergeCell ref="E20:F20"/>
    <mergeCell ref="G20:I20"/>
    <mergeCell ref="J20:K20"/>
    <mergeCell ref="L20:N20"/>
    <mergeCell ref="O19:P19"/>
    <mergeCell ref="Q19:S19"/>
    <mergeCell ref="Y19:Z19"/>
    <mergeCell ref="AA19:AC19"/>
    <mergeCell ref="T19:U19"/>
    <mergeCell ref="V19:X19"/>
    <mergeCell ref="E19:F19"/>
    <mergeCell ref="G19:I19"/>
    <mergeCell ref="J19:K19"/>
    <mergeCell ref="L19:N19"/>
    <mergeCell ref="O18:P18"/>
    <mergeCell ref="Q18:S18"/>
    <mergeCell ref="Y18:Z18"/>
    <mergeCell ref="AA18:AC18"/>
    <mergeCell ref="T18:U18"/>
    <mergeCell ref="V18:X18"/>
    <mergeCell ref="E18:F18"/>
    <mergeCell ref="G18:I18"/>
    <mergeCell ref="J18:K18"/>
    <mergeCell ref="L18:N18"/>
    <mergeCell ref="O17:P17"/>
    <mergeCell ref="Q17:S17"/>
    <mergeCell ref="Y17:Z17"/>
    <mergeCell ref="AA17:AC17"/>
    <mergeCell ref="T17:U17"/>
    <mergeCell ref="V17:X17"/>
    <mergeCell ref="E17:F17"/>
    <mergeCell ref="G17:I17"/>
    <mergeCell ref="J17:K17"/>
    <mergeCell ref="L17:N17"/>
    <mergeCell ref="O16:P16"/>
    <mergeCell ref="Q16:S16"/>
    <mergeCell ref="Y16:Z16"/>
    <mergeCell ref="AA16:AC16"/>
    <mergeCell ref="T16:U16"/>
    <mergeCell ref="V16:X16"/>
    <mergeCell ref="E16:F16"/>
    <mergeCell ref="G16:I16"/>
    <mergeCell ref="J16:K16"/>
    <mergeCell ref="L16:N16"/>
    <mergeCell ref="Y15:Z15"/>
    <mergeCell ref="AA15:AC15"/>
    <mergeCell ref="T15:U15"/>
    <mergeCell ref="V15:X15"/>
    <mergeCell ref="V14:X14"/>
    <mergeCell ref="E15:F15"/>
    <mergeCell ref="G15:I15"/>
    <mergeCell ref="J15:K15"/>
    <mergeCell ref="L15:N15"/>
    <mergeCell ref="O15:P15"/>
    <mergeCell ref="Q15:S15"/>
    <mergeCell ref="Y13:Z13"/>
    <mergeCell ref="AA13:AC13"/>
    <mergeCell ref="E14:F14"/>
    <mergeCell ref="G14:I14"/>
    <mergeCell ref="J14:K14"/>
    <mergeCell ref="L14:N14"/>
    <mergeCell ref="O14:P14"/>
    <mergeCell ref="Q14:S14"/>
    <mergeCell ref="Y14:Z14"/>
    <mergeCell ref="AA14:AC14"/>
    <mergeCell ref="J13:K13"/>
    <mergeCell ref="L13:N13"/>
    <mergeCell ref="O13:P13"/>
    <mergeCell ref="Q13:S13"/>
    <mergeCell ref="Y11:Z11"/>
    <mergeCell ref="AA11:AC11"/>
    <mergeCell ref="E12:F12"/>
    <mergeCell ref="G12:I12"/>
    <mergeCell ref="J12:K12"/>
    <mergeCell ref="L12:N12"/>
    <mergeCell ref="O12:P12"/>
    <mergeCell ref="Q12:S12"/>
    <mergeCell ref="Y12:Z12"/>
    <mergeCell ref="AA12:AC12"/>
    <mergeCell ref="J11:K11"/>
    <mergeCell ref="L11:N11"/>
    <mergeCell ref="O11:P11"/>
    <mergeCell ref="Q11:S11"/>
    <mergeCell ref="J8:K8"/>
    <mergeCell ref="L8:N8"/>
    <mergeCell ref="Q10:S10"/>
    <mergeCell ref="Y10:Z10"/>
    <mergeCell ref="T10:U10"/>
    <mergeCell ref="V10:X10"/>
    <mergeCell ref="J9:K9"/>
    <mergeCell ref="L9:N9"/>
    <mergeCell ref="O9:P9"/>
    <mergeCell ref="Q9:S9"/>
    <mergeCell ref="Y4:AC4"/>
    <mergeCell ref="O8:P8"/>
    <mergeCell ref="L10:N10"/>
    <mergeCell ref="O10:P10"/>
    <mergeCell ref="V8:X8"/>
    <mergeCell ref="AA8:AC8"/>
    <mergeCell ref="Y9:Z9"/>
    <mergeCell ref="AA10:AC10"/>
    <mergeCell ref="AA9:AC9"/>
    <mergeCell ref="T8:U8"/>
    <mergeCell ref="AA7:AC7"/>
    <mergeCell ref="Y8:Z8"/>
    <mergeCell ref="Y7:Z7"/>
    <mergeCell ref="T7:U7"/>
    <mergeCell ref="V7:X7"/>
    <mergeCell ref="Q6:S6"/>
    <mergeCell ref="T9:U9"/>
    <mergeCell ref="V9:X9"/>
    <mergeCell ref="O4:S4"/>
    <mergeCell ref="V5:X5"/>
    <mergeCell ref="Q8:S8"/>
    <mergeCell ref="A1:AC1"/>
    <mergeCell ref="A2:AC2"/>
    <mergeCell ref="A32:AC32"/>
    <mergeCell ref="A25:C25"/>
    <mergeCell ref="C26:D26"/>
    <mergeCell ref="C22:D22"/>
    <mergeCell ref="C23:D23"/>
    <mergeCell ref="A17:C17"/>
    <mergeCell ref="A21:C21"/>
    <mergeCell ref="C10:D10"/>
    <mergeCell ref="E4:I4"/>
    <mergeCell ref="J4:N4"/>
    <mergeCell ref="O7:P7"/>
    <mergeCell ref="J7:K7"/>
    <mergeCell ref="L7:N7"/>
    <mergeCell ref="O6:P6"/>
    <mergeCell ref="E7:F7"/>
    <mergeCell ref="G7:I7"/>
    <mergeCell ref="C15:D15"/>
    <mergeCell ref="C11:D11"/>
    <mergeCell ref="A9:C9"/>
    <mergeCell ref="T4:X4"/>
    <mergeCell ref="O5:P5"/>
    <mergeCell ref="E5:F5"/>
    <mergeCell ref="G5:I5"/>
    <mergeCell ref="J5:K5"/>
    <mergeCell ref="L5:N5"/>
    <mergeCell ref="T5:U5"/>
    <mergeCell ref="E8:F8"/>
    <mergeCell ref="C14:D14"/>
    <mergeCell ref="E13:F13"/>
    <mergeCell ref="G13:I13"/>
    <mergeCell ref="E9:F9"/>
    <mergeCell ref="G9:I9"/>
    <mergeCell ref="E11:F11"/>
    <mergeCell ref="G11:I11"/>
    <mergeCell ref="F43:I43"/>
    <mergeCell ref="C19:D19"/>
    <mergeCell ref="A13:C13"/>
    <mergeCell ref="E6:F6"/>
    <mergeCell ref="C27:D27"/>
    <mergeCell ref="E10:F10"/>
    <mergeCell ref="E24:F24"/>
    <mergeCell ref="E27:F27"/>
    <mergeCell ref="A7:D7"/>
    <mergeCell ref="G8:I8"/>
    <mergeCell ref="Z3:AC3"/>
    <mergeCell ref="B29:I29"/>
    <mergeCell ref="X30:AC30"/>
    <mergeCell ref="Y29:AC29"/>
    <mergeCell ref="Q5:S5"/>
    <mergeCell ref="Y5:Z5"/>
    <mergeCell ref="AA5:AC5"/>
    <mergeCell ref="A4:D5"/>
    <mergeCell ref="C18:D18"/>
    <mergeCell ref="Q7:S7"/>
    <mergeCell ref="J43:M43"/>
    <mergeCell ref="N43:Q43"/>
    <mergeCell ref="B30:P30"/>
    <mergeCell ref="Z38:AC38"/>
    <mergeCell ref="R38:U38"/>
    <mergeCell ref="V38:Y38"/>
    <mergeCell ref="F38:I38"/>
    <mergeCell ref="J38:M38"/>
    <mergeCell ref="N38:Q38"/>
    <mergeCell ref="A33:E3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1"/>
  <sheetViews>
    <sheetView showGridLines="0" zoomScaleSheetLayoutView="75" workbookViewId="0" topLeftCell="A1">
      <selection activeCell="A1" sqref="A1:AA1"/>
    </sheetView>
  </sheetViews>
  <sheetFormatPr defaultColWidth="9.00390625" defaultRowHeight="18" customHeight="1"/>
  <cols>
    <col min="1" max="16384" width="3.625" style="25" customWidth="1"/>
  </cols>
  <sheetData>
    <row r="1" spans="1:27" ht="24.75" customHeight="1">
      <c r="A1" s="53" t="s">
        <v>303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24:27" ht="18" customHeight="1" thickBot="1">
      <c r="X2" s="48" t="s">
        <v>304</v>
      </c>
      <c r="Y2" s="45"/>
      <c r="Z2" s="45"/>
      <c r="AA2" s="45"/>
    </row>
    <row r="3" spans="1:27" ht="18" customHeight="1">
      <c r="A3" s="102" t="s">
        <v>373</v>
      </c>
      <c r="B3" s="103"/>
      <c r="C3" s="103"/>
      <c r="D3" s="103"/>
      <c r="E3" s="103"/>
      <c r="F3" s="103"/>
      <c r="G3" s="103"/>
      <c r="H3" s="104"/>
      <c r="I3" s="77" t="s">
        <v>305</v>
      </c>
      <c r="J3" s="77"/>
      <c r="K3" s="77"/>
      <c r="L3" s="77"/>
      <c r="M3" s="77"/>
      <c r="N3" s="77"/>
      <c r="O3" s="77"/>
      <c r="P3" s="77"/>
      <c r="Q3" s="77"/>
      <c r="R3" s="77" t="s">
        <v>306</v>
      </c>
      <c r="S3" s="81"/>
      <c r="T3" s="81"/>
      <c r="U3" s="77" t="s">
        <v>307</v>
      </c>
      <c r="V3" s="81"/>
      <c r="W3" s="81"/>
      <c r="X3" s="110" t="s">
        <v>1</v>
      </c>
      <c r="Y3" s="110"/>
      <c r="Z3" s="110"/>
      <c r="AA3" s="118"/>
    </row>
    <row r="4" spans="1:27" ht="18" customHeight="1">
      <c r="A4" s="105"/>
      <c r="B4" s="105"/>
      <c r="C4" s="105"/>
      <c r="D4" s="105"/>
      <c r="E4" s="105"/>
      <c r="F4" s="105"/>
      <c r="G4" s="105"/>
      <c r="H4" s="106"/>
      <c r="I4" s="54" t="s">
        <v>202</v>
      </c>
      <c r="J4" s="54"/>
      <c r="K4" s="54"/>
      <c r="L4" s="54" t="s">
        <v>203</v>
      </c>
      <c r="M4" s="54"/>
      <c r="N4" s="54"/>
      <c r="O4" s="54" t="s">
        <v>377</v>
      </c>
      <c r="P4" s="54"/>
      <c r="Q4" s="54"/>
      <c r="R4" s="83"/>
      <c r="S4" s="83"/>
      <c r="T4" s="83"/>
      <c r="U4" s="83"/>
      <c r="V4" s="83"/>
      <c r="W4" s="83"/>
      <c r="X4" s="78" t="s">
        <v>308</v>
      </c>
      <c r="Y4" s="78"/>
      <c r="Z4" s="78"/>
      <c r="AA4" s="119"/>
    </row>
    <row r="5" spans="1:27" ht="18" customHeight="1">
      <c r="A5" s="23"/>
      <c r="B5" s="97" t="s">
        <v>309</v>
      </c>
      <c r="C5" s="97"/>
      <c r="D5" s="31" t="s">
        <v>310</v>
      </c>
      <c r="E5" s="32" t="s">
        <v>311</v>
      </c>
      <c r="F5" s="97" t="s">
        <v>368</v>
      </c>
      <c r="G5" s="101"/>
      <c r="H5" s="24"/>
      <c r="I5" s="71">
        <v>1595</v>
      </c>
      <c r="J5" s="69"/>
      <c r="K5" s="69"/>
      <c r="L5" s="69">
        <v>828</v>
      </c>
      <c r="M5" s="69"/>
      <c r="N5" s="69"/>
      <c r="O5" s="69">
        <v>767</v>
      </c>
      <c r="P5" s="69"/>
      <c r="Q5" s="69"/>
      <c r="R5" s="69">
        <v>71</v>
      </c>
      <c r="S5" s="69"/>
      <c r="T5" s="69"/>
      <c r="U5" s="69" t="s">
        <v>45</v>
      </c>
      <c r="V5" s="69"/>
      <c r="W5" s="69"/>
      <c r="X5" s="112">
        <f>I5/R5</f>
        <v>22.464788732394368</v>
      </c>
      <c r="Y5" s="112"/>
      <c r="Z5" s="112"/>
      <c r="AA5" s="113"/>
    </row>
    <row r="6" spans="1:27" ht="18" customHeight="1">
      <c r="A6" s="23"/>
      <c r="B6" s="50"/>
      <c r="C6" s="50"/>
      <c r="D6" s="31" t="s">
        <v>208</v>
      </c>
      <c r="E6" s="32" t="s">
        <v>102</v>
      </c>
      <c r="F6" s="50"/>
      <c r="G6" s="107"/>
      <c r="H6" s="24"/>
      <c r="I6" s="71">
        <v>1525</v>
      </c>
      <c r="J6" s="69"/>
      <c r="K6" s="69"/>
      <c r="L6" s="69">
        <v>788</v>
      </c>
      <c r="M6" s="69"/>
      <c r="N6" s="69"/>
      <c r="O6" s="69">
        <v>737</v>
      </c>
      <c r="P6" s="69"/>
      <c r="Q6" s="69"/>
      <c r="R6" s="69">
        <v>68</v>
      </c>
      <c r="S6" s="69"/>
      <c r="T6" s="69"/>
      <c r="U6" s="69" t="s">
        <v>45</v>
      </c>
      <c r="V6" s="69"/>
      <c r="W6" s="69"/>
      <c r="X6" s="112">
        <f>I6/R6</f>
        <v>22.426470588235293</v>
      </c>
      <c r="Y6" s="112"/>
      <c r="Z6" s="112"/>
      <c r="AA6" s="113"/>
    </row>
    <row r="7" spans="1:27" s="38" customFormat="1" ht="18" customHeight="1">
      <c r="A7" s="27"/>
      <c r="B7" s="49"/>
      <c r="C7" s="49"/>
      <c r="D7" s="28" t="s">
        <v>208</v>
      </c>
      <c r="E7" s="29" t="s">
        <v>209</v>
      </c>
      <c r="F7" s="50"/>
      <c r="G7" s="108"/>
      <c r="H7" s="30"/>
      <c r="I7" s="73">
        <f>SUM(I9,I32)</f>
        <v>1411</v>
      </c>
      <c r="J7" s="72"/>
      <c r="K7" s="72"/>
      <c r="L7" s="72">
        <f>SUM(L9,L32)</f>
        <v>721</v>
      </c>
      <c r="M7" s="72"/>
      <c r="N7" s="72"/>
      <c r="O7" s="72">
        <f>SUM(O9,O32)</f>
        <v>690</v>
      </c>
      <c r="P7" s="72"/>
      <c r="Q7" s="72"/>
      <c r="R7" s="72">
        <f>SUM(R9,R32)</f>
        <v>64</v>
      </c>
      <c r="S7" s="72"/>
      <c r="T7" s="72"/>
      <c r="U7" s="69" t="s">
        <v>45</v>
      </c>
      <c r="V7" s="69"/>
      <c r="W7" s="69"/>
      <c r="X7" s="114">
        <f>I7/R7</f>
        <v>22.046875</v>
      </c>
      <c r="Y7" s="114"/>
      <c r="Z7" s="114"/>
      <c r="AA7" s="115"/>
    </row>
    <row r="8" spans="1:27" ht="15.75" customHeight="1">
      <c r="A8" s="23"/>
      <c r="B8" s="23"/>
      <c r="C8" s="23"/>
      <c r="D8" s="23"/>
      <c r="E8" s="23"/>
      <c r="F8" s="23"/>
      <c r="G8" s="23"/>
      <c r="H8" s="24"/>
      <c r="I8" s="71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112"/>
      <c r="Y8" s="112"/>
      <c r="Z8" s="112"/>
      <c r="AA8" s="116"/>
    </row>
    <row r="9" spans="1:27" s="38" customFormat="1" ht="18" customHeight="1">
      <c r="A9" s="49" t="s">
        <v>210</v>
      </c>
      <c r="B9" s="49"/>
      <c r="C9" s="49"/>
      <c r="D9" s="49"/>
      <c r="E9" s="49"/>
      <c r="F9" s="49"/>
      <c r="G9" s="27"/>
      <c r="H9" s="30"/>
      <c r="I9" s="73">
        <f>SUM(I11,I29)</f>
        <v>597</v>
      </c>
      <c r="J9" s="72"/>
      <c r="K9" s="72"/>
      <c r="L9" s="72">
        <f>SUM(L11,L29)</f>
        <v>317</v>
      </c>
      <c r="M9" s="72"/>
      <c r="N9" s="72"/>
      <c r="O9" s="72">
        <f>SUM(O11,O29)</f>
        <v>280</v>
      </c>
      <c r="P9" s="72"/>
      <c r="Q9" s="72"/>
      <c r="R9" s="72">
        <f>SUM(R11,R29)</f>
        <v>26</v>
      </c>
      <c r="S9" s="72"/>
      <c r="T9" s="72"/>
      <c r="U9" s="69" t="s">
        <v>45</v>
      </c>
      <c r="V9" s="69"/>
      <c r="W9" s="69"/>
      <c r="X9" s="114">
        <f>I9/R9</f>
        <v>22.96153846153846</v>
      </c>
      <c r="Y9" s="114"/>
      <c r="Z9" s="114"/>
      <c r="AA9" s="115"/>
    </row>
    <row r="10" spans="1:27" ht="9.75" customHeight="1">
      <c r="A10" s="22"/>
      <c r="B10" s="22"/>
      <c r="C10" s="22"/>
      <c r="D10" s="22"/>
      <c r="E10" s="22"/>
      <c r="F10" s="22"/>
      <c r="G10" s="23"/>
      <c r="H10" s="24"/>
      <c r="I10" s="71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112"/>
      <c r="Y10" s="112"/>
      <c r="Z10" s="112"/>
      <c r="AA10" s="116"/>
    </row>
    <row r="11" spans="1:27" s="38" customFormat="1" ht="18" customHeight="1">
      <c r="A11" s="88" t="s">
        <v>379</v>
      </c>
      <c r="B11" s="88"/>
      <c r="C11" s="88"/>
      <c r="D11" s="88"/>
      <c r="E11" s="88"/>
      <c r="F11" s="88"/>
      <c r="G11" s="27"/>
      <c r="H11" s="30"/>
      <c r="I11" s="73">
        <f>SUM(I12:K27)</f>
        <v>590</v>
      </c>
      <c r="J11" s="72"/>
      <c r="K11" s="72"/>
      <c r="L11" s="72">
        <f>SUM(L12:N27)</f>
        <v>312</v>
      </c>
      <c r="M11" s="72"/>
      <c r="N11" s="72"/>
      <c r="O11" s="72">
        <f>SUM(O12:Q27)</f>
        <v>278</v>
      </c>
      <c r="P11" s="72"/>
      <c r="Q11" s="72"/>
      <c r="R11" s="72">
        <f>SUM(R12:T27)</f>
        <v>24</v>
      </c>
      <c r="S11" s="72"/>
      <c r="T11" s="72"/>
      <c r="U11" s="72">
        <f>SUM(U12:W27)</f>
        <v>44</v>
      </c>
      <c r="V11" s="72"/>
      <c r="W11" s="72"/>
      <c r="X11" s="114">
        <f aca="true" t="shared" si="0" ref="X11:X27">I11/R11</f>
        <v>24.583333333333332</v>
      </c>
      <c r="Y11" s="114"/>
      <c r="Z11" s="114"/>
      <c r="AA11" s="115"/>
    </row>
    <row r="12" spans="1:27" ht="18" customHeight="1">
      <c r="A12" s="23"/>
      <c r="B12" s="50" t="s">
        <v>312</v>
      </c>
      <c r="C12" s="50"/>
      <c r="D12" s="50"/>
      <c r="E12" s="50"/>
      <c r="F12" s="50" t="s">
        <v>313</v>
      </c>
      <c r="G12" s="50"/>
      <c r="H12" s="51"/>
      <c r="I12" s="71">
        <f aca="true" t="shared" si="1" ref="I12:I27">SUM(L12:Q12)</f>
        <v>10</v>
      </c>
      <c r="J12" s="69"/>
      <c r="K12" s="69"/>
      <c r="L12" s="69">
        <v>5</v>
      </c>
      <c r="M12" s="69"/>
      <c r="N12" s="69"/>
      <c r="O12" s="69">
        <v>5</v>
      </c>
      <c r="P12" s="69"/>
      <c r="Q12" s="69"/>
      <c r="R12" s="69">
        <v>1</v>
      </c>
      <c r="S12" s="69"/>
      <c r="T12" s="69"/>
      <c r="U12" s="69">
        <v>2</v>
      </c>
      <c r="V12" s="69"/>
      <c r="W12" s="69"/>
      <c r="X12" s="112">
        <f t="shared" si="0"/>
        <v>10</v>
      </c>
      <c r="Y12" s="112"/>
      <c r="Z12" s="112"/>
      <c r="AA12" s="113"/>
    </row>
    <row r="13" spans="1:27" ht="18" customHeight="1">
      <c r="A13" s="23"/>
      <c r="B13" s="50" t="s">
        <v>314</v>
      </c>
      <c r="C13" s="50"/>
      <c r="D13" s="50"/>
      <c r="E13" s="50"/>
      <c r="F13" s="50" t="s">
        <v>315</v>
      </c>
      <c r="G13" s="50"/>
      <c r="H13" s="51"/>
      <c r="I13" s="71">
        <f t="shared" si="1"/>
        <v>60</v>
      </c>
      <c r="J13" s="69"/>
      <c r="K13" s="69"/>
      <c r="L13" s="69">
        <v>33</v>
      </c>
      <c r="M13" s="69"/>
      <c r="N13" s="69"/>
      <c r="O13" s="69">
        <v>27</v>
      </c>
      <c r="P13" s="69"/>
      <c r="Q13" s="69"/>
      <c r="R13" s="69">
        <v>2</v>
      </c>
      <c r="S13" s="69"/>
      <c r="T13" s="69"/>
      <c r="U13" s="69">
        <v>4</v>
      </c>
      <c r="V13" s="69"/>
      <c r="W13" s="69"/>
      <c r="X13" s="112">
        <f t="shared" si="0"/>
        <v>30</v>
      </c>
      <c r="Y13" s="112"/>
      <c r="Z13" s="112"/>
      <c r="AA13" s="113"/>
    </row>
    <row r="14" spans="1:27" ht="18" customHeight="1">
      <c r="A14" s="23"/>
      <c r="B14" s="50" t="s">
        <v>316</v>
      </c>
      <c r="C14" s="50"/>
      <c r="D14" s="50"/>
      <c r="E14" s="50"/>
      <c r="F14" s="50" t="s">
        <v>317</v>
      </c>
      <c r="G14" s="50"/>
      <c r="H14" s="51"/>
      <c r="I14" s="71">
        <f t="shared" si="1"/>
        <v>13</v>
      </c>
      <c r="J14" s="69"/>
      <c r="K14" s="69"/>
      <c r="L14" s="69">
        <v>7</v>
      </c>
      <c r="M14" s="69"/>
      <c r="N14" s="69"/>
      <c r="O14" s="69">
        <v>6</v>
      </c>
      <c r="P14" s="69"/>
      <c r="Q14" s="69"/>
      <c r="R14" s="69">
        <v>1</v>
      </c>
      <c r="S14" s="69"/>
      <c r="T14" s="69"/>
      <c r="U14" s="69">
        <v>2</v>
      </c>
      <c r="V14" s="69"/>
      <c r="W14" s="69"/>
      <c r="X14" s="112">
        <f t="shared" si="0"/>
        <v>13</v>
      </c>
      <c r="Y14" s="112"/>
      <c r="Z14" s="112"/>
      <c r="AA14" s="113"/>
    </row>
    <row r="15" spans="1:27" ht="18" customHeight="1">
      <c r="A15" s="23"/>
      <c r="B15" s="50" t="s">
        <v>318</v>
      </c>
      <c r="C15" s="50"/>
      <c r="D15" s="50"/>
      <c r="E15" s="50"/>
      <c r="F15" s="50" t="s">
        <v>315</v>
      </c>
      <c r="G15" s="50"/>
      <c r="H15" s="51"/>
      <c r="I15" s="71">
        <f t="shared" si="1"/>
        <v>31</v>
      </c>
      <c r="J15" s="69"/>
      <c r="K15" s="69"/>
      <c r="L15" s="69">
        <v>14</v>
      </c>
      <c r="M15" s="69"/>
      <c r="N15" s="69"/>
      <c r="O15" s="69">
        <v>17</v>
      </c>
      <c r="P15" s="69"/>
      <c r="Q15" s="69"/>
      <c r="R15" s="69">
        <v>1</v>
      </c>
      <c r="S15" s="69"/>
      <c r="T15" s="69"/>
      <c r="U15" s="69">
        <v>2</v>
      </c>
      <c r="V15" s="69"/>
      <c r="W15" s="69"/>
      <c r="X15" s="112">
        <f t="shared" si="0"/>
        <v>31</v>
      </c>
      <c r="Y15" s="112"/>
      <c r="Z15" s="112"/>
      <c r="AA15" s="113"/>
    </row>
    <row r="16" spans="1:27" ht="18" customHeight="1">
      <c r="A16" s="23"/>
      <c r="B16" s="50" t="s">
        <v>319</v>
      </c>
      <c r="C16" s="50"/>
      <c r="D16" s="50"/>
      <c r="E16" s="50"/>
      <c r="F16" s="50" t="s">
        <v>317</v>
      </c>
      <c r="G16" s="50"/>
      <c r="H16" s="51"/>
      <c r="I16" s="71">
        <f t="shared" si="1"/>
        <v>26</v>
      </c>
      <c r="J16" s="69"/>
      <c r="K16" s="69"/>
      <c r="L16" s="69">
        <v>14</v>
      </c>
      <c r="M16" s="69"/>
      <c r="N16" s="69"/>
      <c r="O16" s="69">
        <v>12</v>
      </c>
      <c r="P16" s="69"/>
      <c r="Q16" s="69"/>
      <c r="R16" s="69">
        <v>1</v>
      </c>
      <c r="S16" s="69"/>
      <c r="T16" s="69"/>
      <c r="U16" s="69">
        <v>2</v>
      </c>
      <c r="V16" s="69"/>
      <c r="W16" s="69"/>
      <c r="X16" s="112">
        <f t="shared" si="0"/>
        <v>26</v>
      </c>
      <c r="Y16" s="112"/>
      <c r="Z16" s="112"/>
      <c r="AA16" s="113"/>
    </row>
    <row r="17" spans="1:27" ht="18" customHeight="1">
      <c r="A17" s="23"/>
      <c r="B17" s="50" t="s">
        <v>320</v>
      </c>
      <c r="C17" s="50"/>
      <c r="D17" s="50"/>
      <c r="E17" s="50"/>
      <c r="F17" s="50" t="s">
        <v>321</v>
      </c>
      <c r="G17" s="50"/>
      <c r="H17" s="51"/>
      <c r="I17" s="71">
        <f t="shared" si="1"/>
        <v>26</v>
      </c>
      <c r="J17" s="69"/>
      <c r="K17" s="69"/>
      <c r="L17" s="69">
        <v>13</v>
      </c>
      <c r="M17" s="69"/>
      <c r="N17" s="69"/>
      <c r="O17" s="69">
        <v>13</v>
      </c>
      <c r="P17" s="69"/>
      <c r="Q17" s="69"/>
      <c r="R17" s="69">
        <v>1</v>
      </c>
      <c r="S17" s="69"/>
      <c r="T17" s="69"/>
      <c r="U17" s="69">
        <v>3</v>
      </c>
      <c r="V17" s="69"/>
      <c r="W17" s="69"/>
      <c r="X17" s="112">
        <f t="shared" si="0"/>
        <v>26</v>
      </c>
      <c r="Y17" s="112"/>
      <c r="Z17" s="112"/>
      <c r="AA17" s="113"/>
    </row>
    <row r="18" spans="1:27" ht="18" customHeight="1">
      <c r="A18" s="23"/>
      <c r="B18" s="50" t="s">
        <v>3</v>
      </c>
      <c r="C18" s="50"/>
      <c r="D18" s="50"/>
      <c r="E18" s="50"/>
      <c r="F18" s="50" t="s">
        <v>315</v>
      </c>
      <c r="G18" s="50"/>
      <c r="H18" s="51"/>
      <c r="I18" s="71">
        <f t="shared" si="1"/>
        <v>59</v>
      </c>
      <c r="J18" s="69"/>
      <c r="K18" s="69"/>
      <c r="L18" s="69">
        <v>37</v>
      </c>
      <c r="M18" s="69"/>
      <c r="N18" s="69"/>
      <c r="O18" s="69">
        <v>22</v>
      </c>
      <c r="P18" s="69"/>
      <c r="Q18" s="69"/>
      <c r="R18" s="69">
        <v>2</v>
      </c>
      <c r="S18" s="69"/>
      <c r="T18" s="69"/>
      <c r="U18" s="69">
        <v>3</v>
      </c>
      <c r="V18" s="69"/>
      <c r="W18" s="69"/>
      <c r="X18" s="112">
        <f t="shared" si="0"/>
        <v>29.5</v>
      </c>
      <c r="Y18" s="112"/>
      <c r="Z18" s="112"/>
      <c r="AA18" s="113"/>
    </row>
    <row r="19" spans="1:27" ht="18" customHeight="1">
      <c r="A19" s="23"/>
      <c r="B19" s="50" t="s">
        <v>215</v>
      </c>
      <c r="C19" s="50"/>
      <c r="D19" s="50"/>
      <c r="E19" s="50"/>
      <c r="F19" s="50" t="s">
        <v>315</v>
      </c>
      <c r="G19" s="50"/>
      <c r="H19" s="51"/>
      <c r="I19" s="71">
        <f t="shared" si="1"/>
        <v>42</v>
      </c>
      <c r="J19" s="69"/>
      <c r="K19" s="69"/>
      <c r="L19" s="69">
        <v>23</v>
      </c>
      <c r="M19" s="69"/>
      <c r="N19" s="69"/>
      <c r="O19" s="69">
        <v>19</v>
      </c>
      <c r="P19" s="69"/>
      <c r="Q19" s="69"/>
      <c r="R19" s="69">
        <v>2</v>
      </c>
      <c r="S19" s="69"/>
      <c r="T19" s="69"/>
      <c r="U19" s="69">
        <v>3</v>
      </c>
      <c r="V19" s="69"/>
      <c r="W19" s="69"/>
      <c r="X19" s="112">
        <f t="shared" si="0"/>
        <v>21</v>
      </c>
      <c r="Y19" s="112"/>
      <c r="Z19" s="112"/>
      <c r="AA19" s="113"/>
    </row>
    <row r="20" spans="1:27" ht="18" customHeight="1">
      <c r="A20" s="23"/>
      <c r="B20" s="50" t="s">
        <v>4</v>
      </c>
      <c r="C20" s="50"/>
      <c r="D20" s="50"/>
      <c r="E20" s="50"/>
      <c r="F20" s="50" t="s">
        <v>315</v>
      </c>
      <c r="G20" s="50"/>
      <c r="H20" s="51"/>
      <c r="I20" s="71">
        <f t="shared" si="1"/>
        <v>90</v>
      </c>
      <c r="J20" s="69"/>
      <c r="K20" s="69"/>
      <c r="L20" s="69">
        <v>51</v>
      </c>
      <c r="M20" s="69"/>
      <c r="N20" s="69"/>
      <c r="O20" s="69">
        <v>39</v>
      </c>
      <c r="P20" s="69"/>
      <c r="Q20" s="69"/>
      <c r="R20" s="69">
        <v>3</v>
      </c>
      <c r="S20" s="69"/>
      <c r="T20" s="69"/>
      <c r="U20" s="69">
        <v>5</v>
      </c>
      <c r="V20" s="69"/>
      <c r="W20" s="69"/>
      <c r="X20" s="112">
        <f t="shared" si="0"/>
        <v>30</v>
      </c>
      <c r="Y20" s="112"/>
      <c r="Z20" s="112"/>
      <c r="AA20" s="113"/>
    </row>
    <row r="21" spans="1:27" ht="18" customHeight="1">
      <c r="A21" s="23"/>
      <c r="B21" s="50" t="s">
        <v>5</v>
      </c>
      <c r="C21" s="50"/>
      <c r="D21" s="50"/>
      <c r="E21" s="50"/>
      <c r="F21" s="50" t="s">
        <v>315</v>
      </c>
      <c r="G21" s="50"/>
      <c r="H21" s="51"/>
      <c r="I21" s="71">
        <f t="shared" si="1"/>
        <v>18</v>
      </c>
      <c r="J21" s="69"/>
      <c r="K21" s="69"/>
      <c r="L21" s="69">
        <v>7</v>
      </c>
      <c r="M21" s="69"/>
      <c r="N21" s="69"/>
      <c r="O21" s="69">
        <v>11</v>
      </c>
      <c r="P21" s="69"/>
      <c r="Q21" s="69"/>
      <c r="R21" s="69">
        <v>1</v>
      </c>
      <c r="S21" s="69"/>
      <c r="T21" s="69"/>
      <c r="U21" s="69">
        <v>2</v>
      </c>
      <c r="V21" s="69"/>
      <c r="W21" s="69"/>
      <c r="X21" s="112">
        <f t="shared" si="0"/>
        <v>18</v>
      </c>
      <c r="Y21" s="112"/>
      <c r="Z21" s="112"/>
      <c r="AA21" s="113"/>
    </row>
    <row r="22" spans="1:27" ht="18" customHeight="1">
      <c r="A22" s="23"/>
      <c r="B22" s="50" t="s">
        <v>322</v>
      </c>
      <c r="C22" s="50"/>
      <c r="D22" s="50"/>
      <c r="E22" s="50"/>
      <c r="F22" s="50" t="s">
        <v>315</v>
      </c>
      <c r="G22" s="50"/>
      <c r="H22" s="51"/>
      <c r="I22" s="71">
        <f t="shared" si="1"/>
        <v>41</v>
      </c>
      <c r="J22" s="69"/>
      <c r="K22" s="69"/>
      <c r="L22" s="69">
        <v>16</v>
      </c>
      <c r="M22" s="69"/>
      <c r="N22" s="69"/>
      <c r="O22" s="69">
        <v>25</v>
      </c>
      <c r="P22" s="69"/>
      <c r="Q22" s="69"/>
      <c r="R22" s="69">
        <v>2</v>
      </c>
      <c r="S22" s="69"/>
      <c r="T22" s="69"/>
      <c r="U22" s="69">
        <v>4</v>
      </c>
      <c r="V22" s="69"/>
      <c r="W22" s="69"/>
      <c r="X22" s="112">
        <f t="shared" si="0"/>
        <v>20.5</v>
      </c>
      <c r="Y22" s="112"/>
      <c r="Z22" s="112"/>
      <c r="AA22" s="113"/>
    </row>
    <row r="23" spans="1:27" ht="18" customHeight="1">
      <c r="A23" s="23"/>
      <c r="B23" s="50" t="s">
        <v>323</v>
      </c>
      <c r="C23" s="50"/>
      <c r="D23" s="50"/>
      <c r="E23" s="50"/>
      <c r="F23" s="50" t="s">
        <v>315</v>
      </c>
      <c r="G23" s="50"/>
      <c r="H23" s="51"/>
      <c r="I23" s="71">
        <f t="shared" si="1"/>
        <v>58</v>
      </c>
      <c r="J23" s="69"/>
      <c r="K23" s="69"/>
      <c r="L23" s="69">
        <v>30</v>
      </c>
      <c r="M23" s="69"/>
      <c r="N23" s="69"/>
      <c r="O23" s="69">
        <v>28</v>
      </c>
      <c r="P23" s="69"/>
      <c r="Q23" s="69"/>
      <c r="R23" s="69">
        <v>2</v>
      </c>
      <c r="S23" s="69"/>
      <c r="T23" s="69"/>
      <c r="U23" s="69">
        <v>3</v>
      </c>
      <c r="V23" s="69"/>
      <c r="W23" s="69"/>
      <c r="X23" s="112">
        <f t="shared" si="0"/>
        <v>29</v>
      </c>
      <c r="Y23" s="112"/>
      <c r="Z23" s="112"/>
      <c r="AA23" s="113"/>
    </row>
    <row r="24" spans="1:27" ht="18" customHeight="1">
      <c r="A24" s="23"/>
      <c r="B24" s="50" t="s">
        <v>324</v>
      </c>
      <c r="C24" s="50"/>
      <c r="D24" s="50"/>
      <c r="E24" s="50"/>
      <c r="F24" s="50" t="s">
        <v>219</v>
      </c>
      <c r="G24" s="50"/>
      <c r="H24" s="51"/>
      <c r="I24" s="71">
        <f t="shared" si="1"/>
        <v>27</v>
      </c>
      <c r="J24" s="69"/>
      <c r="K24" s="69"/>
      <c r="L24" s="69">
        <v>15</v>
      </c>
      <c r="M24" s="69"/>
      <c r="N24" s="69"/>
      <c r="O24" s="69">
        <v>12</v>
      </c>
      <c r="P24" s="69"/>
      <c r="Q24" s="69"/>
      <c r="R24" s="69">
        <v>1</v>
      </c>
      <c r="S24" s="69"/>
      <c r="T24" s="69"/>
      <c r="U24" s="69">
        <v>2</v>
      </c>
      <c r="V24" s="69"/>
      <c r="W24" s="69"/>
      <c r="X24" s="112">
        <f t="shared" si="0"/>
        <v>27</v>
      </c>
      <c r="Y24" s="112"/>
      <c r="Z24" s="112"/>
      <c r="AA24" s="113"/>
    </row>
    <row r="25" spans="1:27" ht="18" customHeight="1">
      <c r="A25" s="23"/>
      <c r="B25" s="50" t="s">
        <v>325</v>
      </c>
      <c r="C25" s="50"/>
      <c r="D25" s="50"/>
      <c r="E25" s="50"/>
      <c r="F25" s="50" t="s">
        <v>219</v>
      </c>
      <c r="G25" s="50"/>
      <c r="H25" s="51"/>
      <c r="I25" s="71">
        <f t="shared" si="1"/>
        <v>33</v>
      </c>
      <c r="J25" s="69"/>
      <c r="K25" s="69"/>
      <c r="L25" s="69">
        <v>15</v>
      </c>
      <c r="M25" s="69"/>
      <c r="N25" s="69"/>
      <c r="O25" s="69">
        <v>18</v>
      </c>
      <c r="P25" s="69"/>
      <c r="Q25" s="69"/>
      <c r="R25" s="69">
        <v>1</v>
      </c>
      <c r="S25" s="69"/>
      <c r="T25" s="69"/>
      <c r="U25" s="69">
        <v>2</v>
      </c>
      <c r="V25" s="69"/>
      <c r="W25" s="69"/>
      <c r="X25" s="112">
        <f t="shared" si="0"/>
        <v>33</v>
      </c>
      <c r="Y25" s="112"/>
      <c r="Z25" s="112"/>
      <c r="AA25" s="113"/>
    </row>
    <row r="26" spans="1:27" ht="18" customHeight="1">
      <c r="A26" s="23"/>
      <c r="B26" s="50" t="s">
        <v>326</v>
      </c>
      <c r="C26" s="50"/>
      <c r="D26" s="50"/>
      <c r="E26" s="50"/>
      <c r="F26" s="50" t="s">
        <v>219</v>
      </c>
      <c r="G26" s="50"/>
      <c r="H26" s="51"/>
      <c r="I26" s="71">
        <f t="shared" si="1"/>
        <v>49</v>
      </c>
      <c r="J26" s="69"/>
      <c r="K26" s="69"/>
      <c r="L26" s="69">
        <v>26</v>
      </c>
      <c r="M26" s="69"/>
      <c r="N26" s="69"/>
      <c r="O26" s="69">
        <v>23</v>
      </c>
      <c r="P26" s="69"/>
      <c r="Q26" s="69"/>
      <c r="R26" s="69">
        <v>2</v>
      </c>
      <c r="S26" s="69"/>
      <c r="T26" s="69"/>
      <c r="U26" s="69">
        <v>3</v>
      </c>
      <c r="V26" s="69"/>
      <c r="W26" s="69"/>
      <c r="X26" s="112">
        <f t="shared" si="0"/>
        <v>24.5</v>
      </c>
      <c r="Y26" s="112"/>
      <c r="Z26" s="112"/>
      <c r="AA26" s="113"/>
    </row>
    <row r="27" spans="1:27" ht="18" customHeight="1">
      <c r="A27" s="23"/>
      <c r="B27" s="50" t="s">
        <v>216</v>
      </c>
      <c r="C27" s="50"/>
      <c r="D27" s="50"/>
      <c r="E27" s="50"/>
      <c r="F27" s="50" t="s">
        <v>219</v>
      </c>
      <c r="G27" s="50"/>
      <c r="H27" s="51"/>
      <c r="I27" s="71">
        <f t="shared" si="1"/>
        <v>7</v>
      </c>
      <c r="J27" s="69"/>
      <c r="K27" s="69"/>
      <c r="L27" s="69">
        <v>6</v>
      </c>
      <c r="M27" s="69"/>
      <c r="N27" s="69"/>
      <c r="O27" s="69">
        <v>1</v>
      </c>
      <c r="P27" s="69"/>
      <c r="Q27" s="69"/>
      <c r="R27" s="69">
        <v>1</v>
      </c>
      <c r="S27" s="69"/>
      <c r="T27" s="69"/>
      <c r="U27" s="69">
        <v>2</v>
      </c>
      <c r="V27" s="69"/>
      <c r="W27" s="69"/>
      <c r="X27" s="112">
        <f t="shared" si="0"/>
        <v>7</v>
      </c>
      <c r="Y27" s="112"/>
      <c r="Z27" s="112"/>
      <c r="AA27" s="113"/>
    </row>
    <row r="28" spans="1:27" ht="18" customHeight="1">
      <c r="A28" s="23"/>
      <c r="B28" s="23"/>
      <c r="C28" s="23"/>
      <c r="D28" s="23"/>
      <c r="E28" s="23"/>
      <c r="F28" s="23"/>
      <c r="G28" s="23"/>
      <c r="H28" s="24"/>
      <c r="I28" s="71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112"/>
      <c r="Y28" s="112"/>
      <c r="Z28" s="112"/>
      <c r="AA28" s="116"/>
    </row>
    <row r="29" spans="1:27" ht="18" customHeight="1">
      <c r="A29" s="88" t="s">
        <v>380</v>
      </c>
      <c r="B29" s="88"/>
      <c r="C29" s="88"/>
      <c r="D29" s="88"/>
      <c r="E29" s="88"/>
      <c r="F29" s="88"/>
      <c r="G29" s="27"/>
      <c r="H29" s="30"/>
      <c r="I29" s="73">
        <f>SUM(I30)</f>
        <v>7</v>
      </c>
      <c r="J29" s="72"/>
      <c r="K29" s="72"/>
      <c r="L29" s="72">
        <f>SUM(L30)</f>
        <v>5</v>
      </c>
      <c r="M29" s="72"/>
      <c r="N29" s="72"/>
      <c r="O29" s="72">
        <f>SUM(O30)</f>
        <v>2</v>
      </c>
      <c r="P29" s="72"/>
      <c r="Q29" s="72"/>
      <c r="R29" s="72">
        <f>SUM(R30)</f>
        <v>2</v>
      </c>
      <c r="S29" s="72"/>
      <c r="T29" s="72"/>
      <c r="U29" s="72" t="s">
        <v>131</v>
      </c>
      <c r="V29" s="72"/>
      <c r="W29" s="72"/>
      <c r="X29" s="114">
        <f>I29/R29</f>
        <v>3.5</v>
      </c>
      <c r="Y29" s="114"/>
      <c r="Z29" s="114"/>
      <c r="AA29" s="115"/>
    </row>
    <row r="30" spans="1:27" s="38" customFormat="1" ht="18" customHeight="1">
      <c r="A30" s="23"/>
      <c r="B30" s="107" t="s">
        <v>6</v>
      </c>
      <c r="C30" s="107"/>
      <c r="D30" s="107"/>
      <c r="E30" s="107"/>
      <c r="F30" s="107"/>
      <c r="G30" s="107"/>
      <c r="H30" s="117"/>
      <c r="I30" s="71">
        <f>SUM(L30:Q30)</f>
        <v>7</v>
      </c>
      <c r="J30" s="69"/>
      <c r="K30" s="69"/>
      <c r="L30" s="69">
        <v>5</v>
      </c>
      <c r="M30" s="69"/>
      <c r="N30" s="69"/>
      <c r="O30" s="69">
        <v>2</v>
      </c>
      <c r="P30" s="69"/>
      <c r="Q30" s="69"/>
      <c r="R30" s="69">
        <v>2</v>
      </c>
      <c r="S30" s="69"/>
      <c r="T30" s="69"/>
      <c r="U30" s="69" t="s">
        <v>327</v>
      </c>
      <c r="V30" s="69"/>
      <c r="W30" s="69"/>
      <c r="X30" s="112">
        <f>I30/R30</f>
        <v>3.5</v>
      </c>
      <c r="Y30" s="112"/>
      <c r="Z30" s="112"/>
      <c r="AA30" s="113"/>
    </row>
    <row r="31" spans="1:27" ht="18" customHeight="1">
      <c r="A31" s="23"/>
      <c r="B31" s="23"/>
      <c r="C31" s="23"/>
      <c r="D31" s="23"/>
      <c r="E31" s="23"/>
      <c r="F31" s="23"/>
      <c r="G31" s="23"/>
      <c r="H31" s="24"/>
      <c r="I31" s="71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112"/>
      <c r="Y31" s="112"/>
      <c r="Z31" s="112"/>
      <c r="AA31" s="116"/>
    </row>
    <row r="32" spans="1:27" ht="15.75" customHeight="1">
      <c r="A32" s="49" t="s">
        <v>358</v>
      </c>
      <c r="B32" s="49"/>
      <c r="C32" s="49"/>
      <c r="D32" s="49"/>
      <c r="E32" s="49"/>
      <c r="F32" s="49"/>
      <c r="G32" s="27"/>
      <c r="H32" s="30"/>
      <c r="I32" s="73">
        <f aca="true" t="shared" si="2" ref="I32:I39">SUM(L32:Q32)</f>
        <v>814</v>
      </c>
      <c r="J32" s="72"/>
      <c r="K32" s="72"/>
      <c r="L32" s="72">
        <f>SUM(L33:N39)</f>
        <v>404</v>
      </c>
      <c r="M32" s="72"/>
      <c r="N32" s="72"/>
      <c r="O32" s="72">
        <f>SUM(O33:Q39)</f>
        <v>410</v>
      </c>
      <c r="P32" s="72"/>
      <c r="Q32" s="72"/>
      <c r="R32" s="72">
        <f>SUM(R33:T39)</f>
        <v>38</v>
      </c>
      <c r="S32" s="72"/>
      <c r="T32" s="72"/>
      <c r="U32" s="72">
        <f>SUM(U33:W39)</f>
        <v>56</v>
      </c>
      <c r="V32" s="72"/>
      <c r="W32" s="72"/>
      <c r="X32" s="114">
        <f aca="true" t="shared" si="3" ref="X32:X39">I32/R32</f>
        <v>21.42105263157895</v>
      </c>
      <c r="Y32" s="114"/>
      <c r="Z32" s="114"/>
      <c r="AA32" s="115"/>
    </row>
    <row r="33" spans="1:27" s="38" customFormat="1" ht="18" customHeight="1">
      <c r="A33" s="23"/>
      <c r="B33" s="50" t="s">
        <v>328</v>
      </c>
      <c r="C33" s="50"/>
      <c r="D33" s="50"/>
      <c r="E33" s="50"/>
      <c r="F33" s="50" t="s">
        <v>329</v>
      </c>
      <c r="G33" s="50"/>
      <c r="H33" s="51"/>
      <c r="I33" s="71">
        <f t="shared" si="2"/>
        <v>147</v>
      </c>
      <c r="J33" s="69"/>
      <c r="K33" s="69"/>
      <c r="L33" s="69">
        <v>73</v>
      </c>
      <c r="M33" s="69"/>
      <c r="N33" s="69"/>
      <c r="O33" s="69">
        <v>74</v>
      </c>
      <c r="P33" s="69"/>
      <c r="Q33" s="69"/>
      <c r="R33" s="69">
        <v>6</v>
      </c>
      <c r="S33" s="69"/>
      <c r="T33" s="69"/>
      <c r="U33" s="69">
        <v>7</v>
      </c>
      <c r="V33" s="69"/>
      <c r="W33" s="69"/>
      <c r="X33" s="112">
        <f t="shared" si="3"/>
        <v>24.5</v>
      </c>
      <c r="Y33" s="112"/>
      <c r="Z33" s="112"/>
      <c r="AA33" s="113"/>
    </row>
    <row r="34" spans="1:27" ht="18" customHeight="1">
      <c r="A34" s="23"/>
      <c r="B34" s="50" t="s">
        <v>330</v>
      </c>
      <c r="C34" s="50"/>
      <c r="D34" s="50"/>
      <c r="E34" s="50"/>
      <c r="F34" s="50" t="s">
        <v>331</v>
      </c>
      <c r="G34" s="50"/>
      <c r="H34" s="51"/>
      <c r="I34" s="71">
        <f t="shared" si="2"/>
        <v>211</v>
      </c>
      <c r="J34" s="69"/>
      <c r="K34" s="69"/>
      <c r="L34" s="69">
        <v>98</v>
      </c>
      <c r="M34" s="69"/>
      <c r="N34" s="69"/>
      <c r="O34" s="69">
        <v>113</v>
      </c>
      <c r="P34" s="69"/>
      <c r="Q34" s="69"/>
      <c r="R34" s="69">
        <v>8</v>
      </c>
      <c r="S34" s="69"/>
      <c r="T34" s="69"/>
      <c r="U34" s="69">
        <v>10</v>
      </c>
      <c r="V34" s="69"/>
      <c r="W34" s="69"/>
      <c r="X34" s="112">
        <f t="shared" si="3"/>
        <v>26.375</v>
      </c>
      <c r="Y34" s="112"/>
      <c r="Z34" s="112"/>
      <c r="AA34" s="113"/>
    </row>
    <row r="35" spans="1:27" ht="18" customHeight="1">
      <c r="A35" s="23"/>
      <c r="B35" s="50" t="s">
        <v>332</v>
      </c>
      <c r="C35" s="50"/>
      <c r="D35" s="50"/>
      <c r="E35" s="50"/>
      <c r="F35" s="50" t="s">
        <v>333</v>
      </c>
      <c r="G35" s="50"/>
      <c r="H35" s="51"/>
      <c r="I35" s="71">
        <f t="shared" si="2"/>
        <v>56</v>
      </c>
      <c r="J35" s="69"/>
      <c r="K35" s="69"/>
      <c r="L35" s="69">
        <v>31</v>
      </c>
      <c r="M35" s="69"/>
      <c r="N35" s="69"/>
      <c r="O35" s="69">
        <v>25</v>
      </c>
      <c r="P35" s="69"/>
      <c r="Q35" s="69"/>
      <c r="R35" s="69">
        <v>3</v>
      </c>
      <c r="S35" s="69"/>
      <c r="T35" s="69"/>
      <c r="U35" s="69">
        <v>6</v>
      </c>
      <c r="V35" s="69"/>
      <c r="W35" s="69"/>
      <c r="X35" s="112">
        <f t="shared" si="3"/>
        <v>18.666666666666668</v>
      </c>
      <c r="Y35" s="112"/>
      <c r="Z35" s="112"/>
      <c r="AA35" s="113"/>
    </row>
    <row r="36" spans="1:27" ht="18" customHeight="1">
      <c r="A36" s="23"/>
      <c r="B36" s="50" t="s">
        <v>334</v>
      </c>
      <c r="C36" s="50"/>
      <c r="D36" s="50"/>
      <c r="E36" s="50"/>
      <c r="F36" s="50" t="s">
        <v>333</v>
      </c>
      <c r="G36" s="50"/>
      <c r="H36" s="51"/>
      <c r="I36" s="71">
        <f t="shared" si="2"/>
        <v>102</v>
      </c>
      <c r="J36" s="69"/>
      <c r="K36" s="69"/>
      <c r="L36" s="69">
        <v>54</v>
      </c>
      <c r="M36" s="69"/>
      <c r="N36" s="69"/>
      <c r="O36" s="69">
        <v>48</v>
      </c>
      <c r="P36" s="69"/>
      <c r="Q36" s="69"/>
      <c r="R36" s="69">
        <v>5</v>
      </c>
      <c r="S36" s="69"/>
      <c r="T36" s="69"/>
      <c r="U36" s="69">
        <v>9</v>
      </c>
      <c r="V36" s="69"/>
      <c r="W36" s="69"/>
      <c r="X36" s="112">
        <f t="shared" si="3"/>
        <v>20.4</v>
      </c>
      <c r="Y36" s="112"/>
      <c r="Z36" s="112"/>
      <c r="AA36" s="113"/>
    </row>
    <row r="37" spans="1:27" ht="18" customHeight="1">
      <c r="A37" s="23"/>
      <c r="B37" s="50" t="s">
        <v>335</v>
      </c>
      <c r="C37" s="50"/>
      <c r="D37" s="50"/>
      <c r="E37" s="50"/>
      <c r="F37" s="50" t="s">
        <v>336</v>
      </c>
      <c r="G37" s="50"/>
      <c r="H37" s="51"/>
      <c r="I37" s="71">
        <f t="shared" si="2"/>
        <v>117</v>
      </c>
      <c r="J37" s="69"/>
      <c r="K37" s="69"/>
      <c r="L37" s="69">
        <v>57</v>
      </c>
      <c r="M37" s="69"/>
      <c r="N37" s="69"/>
      <c r="O37" s="69">
        <v>60</v>
      </c>
      <c r="P37" s="69"/>
      <c r="Q37" s="69"/>
      <c r="R37" s="69">
        <v>6</v>
      </c>
      <c r="S37" s="69"/>
      <c r="T37" s="69"/>
      <c r="U37" s="69">
        <v>9</v>
      </c>
      <c r="V37" s="69"/>
      <c r="W37" s="69"/>
      <c r="X37" s="112">
        <f t="shared" si="3"/>
        <v>19.5</v>
      </c>
      <c r="Y37" s="112"/>
      <c r="Z37" s="112"/>
      <c r="AA37" s="113"/>
    </row>
    <row r="38" spans="1:27" ht="18" customHeight="1">
      <c r="A38" s="23"/>
      <c r="B38" s="50" t="s">
        <v>337</v>
      </c>
      <c r="C38" s="50"/>
      <c r="D38" s="50"/>
      <c r="E38" s="50"/>
      <c r="F38" s="50" t="s">
        <v>336</v>
      </c>
      <c r="G38" s="50"/>
      <c r="H38" s="51"/>
      <c r="I38" s="71">
        <f t="shared" si="2"/>
        <v>113</v>
      </c>
      <c r="J38" s="69"/>
      <c r="K38" s="69"/>
      <c r="L38" s="69">
        <v>56</v>
      </c>
      <c r="M38" s="69"/>
      <c r="N38" s="69"/>
      <c r="O38" s="69">
        <v>57</v>
      </c>
      <c r="P38" s="69"/>
      <c r="Q38" s="69"/>
      <c r="R38" s="69">
        <v>5</v>
      </c>
      <c r="S38" s="69"/>
      <c r="T38" s="69"/>
      <c r="U38" s="69">
        <v>8</v>
      </c>
      <c r="V38" s="69"/>
      <c r="W38" s="69"/>
      <c r="X38" s="112">
        <f t="shared" si="3"/>
        <v>22.6</v>
      </c>
      <c r="Y38" s="112"/>
      <c r="Z38" s="112"/>
      <c r="AA38" s="113"/>
    </row>
    <row r="39" spans="1:27" ht="18" customHeight="1" thickBot="1">
      <c r="A39" s="23"/>
      <c r="B39" s="50" t="s">
        <v>338</v>
      </c>
      <c r="C39" s="50"/>
      <c r="D39" s="50"/>
      <c r="E39" s="50"/>
      <c r="F39" s="50" t="s">
        <v>336</v>
      </c>
      <c r="G39" s="50"/>
      <c r="H39" s="51"/>
      <c r="I39" s="124">
        <f t="shared" si="2"/>
        <v>68</v>
      </c>
      <c r="J39" s="55"/>
      <c r="K39" s="55"/>
      <c r="L39" s="55">
        <v>35</v>
      </c>
      <c r="M39" s="55"/>
      <c r="N39" s="55"/>
      <c r="O39" s="55">
        <v>33</v>
      </c>
      <c r="P39" s="55"/>
      <c r="Q39" s="55"/>
      <c r="R39" s="55">
        <v>5</v>
      </c>
      <c r="S39" s="55"/>
      <c r="T39" s="55"/>
      <c r="U39" s="55">
        <v>7</v>
      </c>
      <c r="V39" s="55"/>
      <c r="W39" s="55"/>
      <c r="X39" s="122">
        <f t="shared" si="3"/>
        <v>13.6</v>
      </c>
      <c r="Y39" s="122"/>
      <c r="Z39" s="122"/>
      <c r="AA39" s="123"/>
    </row>
    <row r="40" spans="1:27" ht="18" customHeight="1">
      <c r="A40" s="39"/>
      <c r="B40" s="39" t="s">
        <v>339</v>
      </c>
      <c r="C40" s="80" t="s">
        <v>340</v>
      </c>
      <c r="D40" s="80"/>
      <c r="E40" s="80"/>
      <c r="F40" s="80"/>
      <c r="G40" s="80"/>
      <c r="H40" s="80"/>
      <c r="I40" s="84"/>
      <c r="J40" s="84"/>
      <c r="K40" s="84"/>
      <c r="L40" s="84"/>
      <c r="M40" s="84"/>
      <c r="N40" s="86"/>
      <c r="O40" s="86"/>
      <c r="P40" s="86"/>
      <c r="Q40" s="86"/>
      <c r="R40" s="86"/>
      <c r="S40" s="86"/>
      <c r="T40" s="86"/>
      <c r="U40" s="23"/>
      <c r="V40" s="23"/>
      <c r="W40" s="87" t="s">
        <v>341</v>
      </c>
      <c r="X40" s="75"/>
      <c r="Y40" s="75"/>
      <c r="Z40" s="75"/>
      <c r="AA40" s="75"/>
    </row>
    <row r="41" spans="2:27" ht="18" customHeight="1">
      <c r="B41" s="23" t="s">
        <v>132</v>
      </c>
      <c r="C41" s="84" t="s">
        <v>342</v>
      </c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V41" s="48" t="s">
        <v>343</v>
      </c>
      <c r="W41" s="45"/>
      <c r="X41" s="45"/>
      <c r="Y41" s="45"/>
      <c r="Z41" s="45"/>
      <c r="AA41" s="45"/>
    </row>
    <row r="42" spans="22:27" ht="18" customHeight="1">
      <c r="V42" s="120" t="s">
        <v>344</v>
      </c>
      <c r="W42" s="121"/>
      <c r="X42" s="121"/>
      <c r="Y42" s="121"/>
      <c r="Z42" s="121"/>
      <c r="AA42" s="121"/>
    </row>
    <row r="43" ht="24.75" customHeight="1"/>
    <row r="44" spans="1:27" ht="24.75" customHeight="1">
      <c r="A44" s="53" t="s">
        <v>136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</row>
    <row r="45" ht="12" customHeight="1" thickBot="1"/>
    <row r="46" spans="1:27" ht="18" customHeight="1">
      <c r="A46" s="89" t="s">
        <v>137</v>
      </c>
      <c r="B46" s="90"/>
      <c r="C46" s="90"/>
      <c r="D46" s="90"/>
      <c r="E46" s="90"/>
      <c r="F46" s="90"/>
      <c r="G46" s="93" t="s">
        <v>138</v>
      </c>
      <c r="H46" s="90"/>
      <c r="I46" s="90"/>
      <c r="J46" s="93" t="s">
        <v>139</v>
      </c>
      <c r="K46" s="90"/>
      <c r="L46" s="90"/>
      <c r="M46" s="93" t="s">
        <v>140</v>
      </c>
      <c r="N46" s="90"/>
      <c r="O46" s="90"/>
      <c r="P46" s="93" t="s">
        <v>141</v>
      </c>
      <c r="Q46" s="90"/>
      <c r="R46" s="90"/>
      <c r="S46" s="110" t="s">
        <v>142</v>
      </c>
      <c r="T46" s="110"/>
      <c r="U46" s="110"/>
      <c r="V46" s="110" t="s">
        <v>143</v>
      </c>
      <c r="W46" s="110"/>
      <c r="X46" s="110"/>
      <c r="Y46" s="110" t="s">
        <v>144</v>
      </c>
      <c r="Z46" s="110"/>
      <c r="AA46" s="111"/>
    </row>
    <row r="47" spans="1:27" ht="18" customHeight="1">
      <c r="A47" s="91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78" t="s">
        <v>145</v>
      </c>
      <c r="T47" s="78"/>
      <c r="U47" s="78"/>
      <c r="V47" s="78" t="s">
        <v>145</v>
      </c>
      <c r="W47" s="78"/>
      <c r="X47" s="78"/>
      <c r="Y47" s="78" t="s">
        <v>98</v>
      </c>
      <c r="Z47" s="78"/>
      <c r="AA47" s="79"/>
    </row>
    <row r="48" spans="1:27" ht="18" customHeight="1">
      <c r="A48" s="97" t="s">
        <v>146</v>
      </c>
      <c r="B48" s="97"/>
      <c r="C48" s="31" t="s">
        <v>47</v>
      </c>
      <c r="D48" s="32" t="s">
        <v>69</v>
      </c>
      <c r="E48" s="97" t="s">
        <v>359</v>
      </c>
      <c r="F48" s="98"/>
      <c r="G48" s="95">
        <v>17</v>
      </c>
      <c r="H48" s="56"/>
      <c r="I48" s="56"/>
      <c r="J48" s="56">
        <v>28</v>
      </c>
      <c r="K48" s="56"/>
      <c r="L48" s="56"/>
      <c r="M48" s="56">
        <v>660</v>
      </c>
      <c r="N48" s="56"/>
      <c r="O48" s="56"/>
      <c r="P48" s="56">
        <v>49</v>
      </c>
      <c r="Q48" s="56"/>
      <c r="R48" s="56"/>
      <c r="S48" s="56">
        <v>440032</v>
      </c>
      <c r="T48" s="56"/>
      <c r="U48" s="56"/>
      <c r="V48" s="56">
        <v>37090</v>
      </c>
      <c r="W48" s="56"/>
      <c r="X48" s="56"/>
      <c r="Y48" s="56">
        <v>5000</v>
      </c>
      <c r="Z48" s="56"/>
      <c r="AA48" s="56"/>
    </row>
    <row r="49" spans="1:27" ht="18" customHeight="1">
      <c r="A49" s="50"/>
      <c r="B49" s="50"/>
      <c r="C49" s="31" t="s">
        <v>47</v>
      </c>
      <c r="D49" s="32" t="s">
        <v>102</v>
      </c>
      <c r="E49" s="50"/>
      <c r="F49" s="99"/>
      <c r="G49" s="71">
        <v>16</v>
      </c>
      <c r="H49" s="69"/>
      <c r="I49" s="69"/>
      <c r="J49" s="69">
        <v>27</v>
      </c>
      <c r="K49" s="69"/>
      <c r="L49" s="69"/>
      <c r="M49" s="69">
        <v>664</v>
      </c>
      <c r="N49" s="69"/>
      <c r="O49" s="69"/>
      <c r="P49" s="69">
        <v>49</v>
      </c>
      <c r="Q49" s="69"/>
      <c r="R49" s="69"/>
      <c r="S49" s="69">
        <v>427595</v>
      </c>
      <c r="T49" s="69"/>
      <c r="U49" s="69"/>
      <c r="V49" s="69">
        <v>38779</v>
      </c>
      <c r="W49" s="69"/>
      <c r="X49" s="69"/>
      <c r="Y49" s="69">
        <v>5200</v>
      </c>
      <c r="Z49" s="69"/>
      <c r="AA49" s="69"/>
    </row>
    <row r="50" spans="1:27" s="38" customFormat="1" ht="18" customHeight="1" thickBot="1">
      <c r="A50" s="96"/>
      <c r="B50" s="96"/>
      <c r="C50" s="28" t="s">
        <v>47</v>
      </c>
      <c r="D50" s="29" t="s">
        <v>147</v>
      </c>
      <c r="E50" s="96"/>
      <c r="F50" s="100"/>
      <c r="G50" s="109">
        <v>16</v>
      </c>
      <c r="H50" s="94"/>
      <c r="I50" s="94"/>
      <c r="J50" s="94">
        <v>24</v>
      </c>
      <c r="K50" s="94"/>
      <c r="L50" s="94"/>
      <c r="M50" s="94">
        <v>590</v>
      </c>
      <c r="N50" s="94"/>
      <c r="O50" s="94"/>
      <c r="P50" s="94">
        <v>44</v>
      </c>
      <c r="Q50" s="94"/>
      <c r="R50" s="94"/>
      <c r="S50" s="94">
        <v>376092</v>
      </c>
      <c r="T50" s="94"/>
      <c r="U50" s="94"/>
      <c r="V50" s="94">
        <v>34681</v>
      </c>
      <c r="W50" s="94"/>
      <c r="X50" s="94"/>
      <c r="Y50" s="94">
        <v>5200</v>
      </c>
      <c r="Z50" s="94"/>
      <c r="AA50" s="94"/>
    </row>
    <row r="51" spans="1:27" ht="18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74" t="s">
        <v>86</v>
      </c>
      <c r="W51" s="75"/>
      <c r="X51" s="75"/>
      <c r="Y51" s="75"/>
      <c r="Z51" s="75"/>
      <c r="AA51" s="75"/>
    </row>
  </sheetData>
  <mergeCells count="323">
    <mergeCell ref="X21:AA21"/>
    <mergeCell ref="U8:W8"/>
    <mergeCell ref="X8:AA8"/>
    <mergeCell ref="X17:AA17"/>
    <mergeCell ref="X18:AA18"/>
    <mergeCell ref="X19:AA19"/>
    <mergeCell ref="X20:AA20"/>
    <mergeCell ref="X11:AA11"/>
    <mergeCell ref="X12:AA12"/>
    <mergeCell ref="U11:W11"/>
    <mergeCell ref="G49:I49"/>
    <mergeCell ref="J49:L49"/>
    <mergeCell ref="X5:AA5"/>
    <mergeCell ref="U5:W5"/>
    <mergeCell ref="R5:T5"/>
    <mergeCell ref="U6:W6"/>
    <mergeCell ref="X6:AA6"/>
    <mergeCell ref="X7:AA7"/>
    <mergeCell ref="R29:T29"/>
    <mergeCell ref="X16:AA16"/>
    <mergeCell ref="I6:K6"/>
    <mergeCell ref="L6:N6"/>
    <mergeCell ref="O6:Q6"/>
    <mergeCell ref="R6:T6"/>
    <mergeCell ref="V42:AA42"/>
    <mergeCell ref="X38:AA38"/>
    <mergeCell ref="X39:AA39"/>
    <mergeCell ref="B39:E39"/>
    <mergeCell ref="F39:H39"/>
    <mergeCell ref="U39:W39"/>
    <mergeCell ref="I39:K39"/>
    <mergeCell ref="L39:N39"/>
    <mergeCell ref="O39:Q39"/>
    <mergeCell ref="R39:T39"/>
    <mergeCell ref="U33:W33"/>
    <mergeCell ref="X13:AA13"/>
    <mergeCell ref="U29:W29"/>
    <mergeCell ref="U38:W38"/>
    <mergeCell ref="X31:AA31"/>
    <mergeCell ref="X30:AA30"/>
    <mergeCell ref="U30:W30"/>
    <mergeCell ref="X29:AA29"/>
    <mergeCell ref="U36:W36"/>
    <mergeCell ref="X36:AA36"/>
    <mergeCell ref="A1:AA1"/>
    <mergeCell ref="X3:AA3"/>
    <mergeCell ref="X4:AA4"/>
    <mergeCell ref="R3:T4"/>
    <mergeCell ref="U3:W4"/>
    <mergeCell ref="X2:AA2"/>
    <mergeCell ref="I37:K37"/>
    <mergeCell ref="L37:N37"/>
    <mergeCell ref="I38:K38"/>
    <mergeCell ref="L38:N38"/>
    <mergeCell ref="R33:T33"/>
    <mergeCell ref="O38:Q38"/>
    <mergeCell ref="R38:T38"/>
    <mergeCell ref="O37:Q37"/>
    <mergeCell ref="R37:T37"/>
    <mergeCell ref="O36:Q36"/>
    <mergeCell ref="R36:T36"/>
    <mergeCell ref="R34:T34"/>
    <mergeCell ref="O35:Q35"/>
    <mergeCell ref="O34:Q34"/>
    <mergeCell ref="R32:T32"/>
    <mergeCell ref="U32:W32"/>
    <mergeCell ref="X32:AA32"/>
    <mergeCell ref="O30:Q30"/>
    <mergeCell ref="R30:T30"/>
    <mergeCell ref="U31:W31"/>
    <mergeCell ref="U34:W34"/>
    <mergeCell ref="X37:AA37"/>
    <mergeCell ref="U37:W37"/>
    <mergeCell ref="B37:E37"/>
    <mergeCell ref="F37:H37"/>
    <mergeCell ref="X34:AA34"/>
    <mergeCell ref="R35:T35"/>
    <mergeCell ref="U35:W35"/>
    <mergeCell ref="L34:N34"/>
    <mergeCell ref="L35:N35"/>
    <mergeCell ref="L30:N30"/>
    <mergeCell ref="B30:H30"/>
    <mergeCell ref="I30:K30"/>
    <mergeCell ref="A32:F32"/>
    <mergeCell ref="I32:K32"/>
    <mergeCell ref="L32:N32"/>
    <mergeCell ref="B33:E33"/>
    <mergeCell ref="F33:H33"/>
    <mergeCell ref="O33:Q33"/>
    <mergeCell ref="I35:K35"/>
    <mergeCell ref="B36:E36"/>
    <mergeCell ref="F36:H36"/>
    <mergeCell ref="X35:AA35"/>
    <mergeCell ref="L36:N36"/>
    <mergeCell ref="A44:AA44"/>
    <mergeCell ref="O31:Q31"/>
    <mergeCell ref="R31:T31"/>
    <mergeCell ref="B34:E34"/>
    <mergeCell ref="F34:H34"/>
    <mergeCell ref="B35:E35"/>
    <mergeCell ref="F35:H35"/>
    <mergeCell ref="X33:AA33"/>
    <mergeCell ref="L31:N31"/>
    <mergeCell ref="I31:K31"/>
    <mergeCell ref="X28:AA28"/>
    <mergeCell ref="X22:AA22"/>
    <mergeCell ref="R11:T11"/>
    <mergeCell ref="R28:T28"/>
    <mergeCell ref="U27:W27"/>
    <mergeCell ref="X27:AA27"/>
    <mergeCell ref="X23:AA23"/>
    <mergeCell ref="X15:AA15"/>
    <mergeCell ref="X14:AA14"/>
    <mergeCell ref="U28:W28"/>
    <mergeCell ref="I9:K9"/>
    <mergeCell ref="U9:W9"/>
    <mergeCell ref="X9:AA9"/>
    <mergeCell ref="U10:W10"/>
    <mergeCell ref="X10:AA10"/>
    <mergeCell ref="R9:T9"/>
    <mergeCell ref="I10:K10"/>
    <mergeCell ref="L10:N10"/>
    <mergeCell ref="O10:Q10"/>
    <mergeCell ref="R10:T10"/>
    <mergeCell ref="I12:K12"/>
    <mergeCell ref="L12:N12"/>
    <mergeCell ref="O9:Q9"/>
    <mergeCell ref="I24:K24"/>
    <mergeCell ref="L24:N24"/>
    <mergeCell ref="O24:Q24"/>
    <mergeCell ref="L9:N9"/>
    <mergeCell ref="O11:Q11"/>
    <mergeCell ref="I11:K11"/>
    <mergeCell ref="I13:K13"/>
    <mergeCell ref="R8:T8"/>
    <mergeCell ref="I8:K8"/>
    <mergeCell ref="L8:N8"/>
    <mergeCell ref="O8:Q8"/>
    <mergeCell ref="I28:K28"/>
    <mergeCell ref="L28:N28"/>
    <mergeCell ref="O28:Q28"/>
    <mergeCell ref="I25:K25"/>
    <mergeCell ref="L25:N25"/>
    <mergeCell ref="O25:Q25"/>
    <mergeCell ref="I26:K26"/>
    <mergeCell ref="L26:N26"/>
    <mergeCell ref="I27:K27"/>
    <mergeCell ref="L27:N27"/>
    <mergeCell ref="O27:Q27"/>
    <mergeCell ref="R27:T27"/>
    <mergeCell ref="O26:Q26"/>
    <mergeCell ref="R26:T26"/>
    <mergeCell ref="U24:W24"/>
    <mergeCell ref="U25:W25"/>
    <mergeCell ref="U26:W26"/>
    <mergeCell ref="X26:AA26"/>
    <mergeCell ref="X25:AA25"/>
    <mergeCell ref="R25:T25"/>
    <mergeCell ref="R24:T24"/>
    <mergeCell ref="X24:AA24"/>
    <mergeCell ref="L13:N13"/>
    <mergeCell ref="R22:T22"/>
    <mergeCell ref="R19:T19"/>
    <mergeCell ref="U19:W19"/>
    <mergeCell ref="L18:N18"/>
    <mergeCell ref="O18:Q18"/>
    <mergeCell ref="R18:T18"/>
    <mergeCell ref="L11:N11"/>
    <mergeCell ref="I22:K22"/>
    <mergeCell ref="L22:N22"/>
    <mergeCell ref="I21:K21"/>
    <mergeCell ref="L21:N21"/>
    <mergeCell ref="I20:K20"/>
    <mergeCell ref="L20:N20"/>
    <mergeCell ref="I19:K19"/>
    <mergeCell ref="L19:N19"/>
    <mergeCell ref="I18:K18"/>
    <mergeCell ref="U20:W20"/>
    <mergeCell ref="O21:Q21"/>
    <mergeCell ref="R21:T21"/>
    <mergeCell ref="U21:W21"/>
    <mergeCell ref="O20:Q20"/>
    <mergeCell ref="R20:T20"/>
    <mergeCell ref="U18:W18"/>
    <mergeCell ref="R14:T14"/>
    <mergeCell ref="O19:Q19"/>
    <mergeCell ref="J46:L47"/>
    <mergeCell ref="U22:W22"/>
    <mergeCell ref="I23:K23"/>
    <mergeCell ref="L23:N23"/>
    <mergeCell ref="O23:Q23"/>
    <mergeCell ref="M46:O47"/>
    <mergeCell ref="P46:R47"/>
    <mergeCell ref="R23:T23"/>
    <mergeCell ref="U23:W23"/>
    <mergeCell ref="O22:Q22"/>
    <mergeCell ref="Y47:AA47"/>
    <mergeCell ref="V47:X47"/>
    <mergeCell ref="S47:U47"/>
    <mergeCell ref="S46:U46"/>
    <mergeCell ref="V46:X46"/>
    <mergeCell ref="Y46:AA46"/>
    <mergeCell ref="O32:Q32"/>
    <mergeCell ref="R16:T16"/>
    <mergeCell ref="I17:K17"/>
    <mergeCell ref="L17:N17"/>
    <mergeCell ref="O17:Q17"/>
    <mergeCell ref="R17:T17"/>
    <mergeCell ref="O14:Q14"/>
    <mergeCell ref="U16:W16"/>
    <mergeCell ref="U17:W17"/>
    <mergeCell ref="A48:B48"/>
    <mergeCell ref="F25:H25"/>
    <mergeCell ref="B26:E26"/>
    <mergeCell ref="F26:H26"/>
    <mergeCell ref="I16:K16"/>
    <mergeCell ref="L16:N16"/>
    <mergeCell ref="O16:Q16"/>
    <mergeCell ref="A49:B49"/>
    <mergeCell ref="U14:W14"/>
    <mergeCell ref="I15:K15"/>
    <mergeCell ref="L15:N15"/>
    <mergeCell ref="O15:Q15"/>
    <mergeCell ref="R15:T15"/>
    <mergeCell ref="U15:W15"/>
    <mergeCell ref="I14:K14"/>
    <mergeCell ref="L14:N14"/>
    <mergeCell ref="B25:E25"/>
    <mergeCell ref="U12:W12"/>
    <mergeCell ref="O13:Q13"/>
    <mergeCell ref="R13:T13"/>
    <mergeCell ref="U13:W13"/>
    <mergeCell ref="R12:T12"/>
    <mergeCell ref="O12:Q12"/>
    <mergeCell ref="M48:O48"/>
    <mergeCell ref="P48:R48"/>
    <mergeCell ref="S48:U48"/>
    <mergeCell ref="Y49:AA49"/>
    <mergeCell ref="M49:O49"/>
    <mergeCell ref="P49:R49"/>
    <mergeCell ref="S49:U49"/>
    <mergeCell ref="V49:X49"/>
    <mergeCell ref="V51:AA51"/>
    <mergeCell ref="B27:E27"/>
    <mergeCell ref="F27:H27"/>
    <mergeCell ref="V48:X48"/>
    <mergeCell ref="Y48:AA48"/>
    <mergeCell ref="G50:I50"/>
    <mergeCell ref="J50:L50"/>
    <mergeCell ref="M50:O50"/>
    <mergeCell ref="V50:X50"/>
    <mergeCell ref="Y50:AA50"/>
    <mergeCell ref="F24:H24"/>
    <mergeCell ref="B21:E21"/>
    <mergeCell ref="F21:H21"/>
    <mergeCell ref="B22:E22"/>
    <mergeCell ref="F22:H22"/>
    <mergeCell ref="B23:E23"/>
    <mergeCell ref="F23:H23"/>
    <mergeCell ref="B24:E24"/>
    <mergeCell ref="B19:E19"/>
    <mergeCell ref="F19:H19"/>
    <mergeCell ref="B20:E20"/>
    <mergeCell ref="F20:H20"/>
    <mergeCell ref="B17:E17"/>
    <mergeCell ref="F17:H17"/>
    <mergeCell ref="B18:E18"/>
    <mergeCell ref="F18:H18"/>
    <mergeCell ref="B15:E15"/>
    <mergeCell ref="F15:H15"/>
    <mergeCell ref="B16:E16"/>
    <mergeCell ref="F16:H16"/>
    <mergeCell ref="B13:E13"/>
    <mergeCell ref="F13:H13"/>
    <mergeCell ref="B14:E14"/>
    <mergeCell ref="F14:H14"/>
    <mergeCell ref="B12:E12"/>
    <mergeCell ref="F12:H12"/>
    <mergeCell ref="B6:C6"/>
    <mergeCell ref="B7:C7"/>
    <mergeCell ref="F6:G6"/>
    <mergeCell ref="F7:G7"/>
    <mergeCell ref="A11:F11"/>
    <mergeCell ref="A9:F9"/>
    <mergeCell ref="I7:K7"/>
    <mergeCell ref="L7:N7"/>
    <mergeCell ref="R7:T7"/>
    <mergeCell ref="U7:W7"/>
    <mergeCell ref="O7:Q7"/>
    <mergeCell ref="B5:C5"/>
    <mergeCell ref="F5:G5"/>
    <mergeCell ref="I3:Q3"/>
    <mergeCell ref="I4:K4"/>
    <mergeCell ref="L4:N4"/>
    <mergeCell ref="O4:Q4"/>
    <mergeCell ref="O5:Q5"/>
    <mergeCell ref="L5:N5"/>
    <mergeCell ref="A3:H4"/>
    <mergeCell ref="I5:K5"/>
    <mergeCell ref="A46:F47"/>
    <mergeCell ref="G46:I47"/>
    <mergeCell ref="P50:R50"/>
    <mergeCell ref="S50:U50"/>
    <mergeCell ref="G48:I48"/>
    <mergeCell ref="A50:B50"/>
    <mergeCell ref="E48:F48"/>
    <mergeCell ref="E49:F49"/>
    <mergeCell ref="E50:F50"/>
    <mergeCell ref="J48:L48"/>
    <mergeCell ref="A29:F29"/>
    <mergeCell ref="I29:K29"/>
    <mergeCell ref="L29:N29"/>
    <mergeCell ref="O29:Q29"/>
    <mergeCell ref="C41:Q41"/>
    <mergeCell ref="V41:AA41"/>
    <mergeCell ref="I33:K33"/>
    <mergeCell ref="L33:N33"/>
    <mergeCell ref="C40:T40"/>
    <mergeCell ref="W40:AA40"/>
    <mergeCell ref="B38:E38"/>
    <mergeCell ref="F38:H38"/>
    <mergeCell ref="I34:K34"/>
    <mergeCell ref="I36:K3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41"/>
  <sheetViews>
    <sheetView showGridLines="0" zoomScale="75" zoomScaleNormal="75" zoomScaleSheetLayoutView="75" workbookViewId="0" topLeftCell="A1">
      <selection activeCell="A1" sqref="A1:AE1"/>
    </sheetView>
  </sheetViews>
  <sheetFormatPr defaultColWidth="9.00390625" defaultRowHeight="25.5" customHeight="1"/>
  <cols>
    <col min="1" max="16384" width="3.625" style="1" customWidth="1"/>
  </cols>
  <sheetData>
    <row r="1" spans="1:62" s="25" customFormat="1" ht="25.5" customHeight="1">
      <c r="A1" s="152" t="s">
        <v>148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47" t="s">
        <v>149</v>
      </c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</row>
    <row r="2" spans="59:62" ht="25.5" customHeight="1" thickBot="1">
      <c r="BG2" s="150" t="s">
        <v>72</v>
      </c>
      <c r="BH2" s="151"/>
      <c r="BI2" s="151"/>
      <c r="BJ2" s="151"/>
    </row>
    <row r="3" spans="1:62" ht="25.5" customHeight="1">
      <c r="A3" s="137" t="s">
        <v>150</v>
      </c>
      <c r="B3" s="140"/>
      <c r="C3" s="140"/>
      <c r="D3" s="140"/>
      <c r="E3" s="140"/>
      <c r="F3" s="140"/>
      <c r="G3" s="140"/>
      <c r="H3" s="140"/>
      <c r="I3" s="140"/>
      <c r="J3" s="140"/>
      <c r="K3" s="134" t="s">
        <v>151</v>
      </c>
      <c r="L3" s="134"/>
      <c r="M3" s="134"/>
      <c r="N3" s="134"/>
      <c r="O3" s="134"/>
      <c r="P3" s="134"/>
      <c r="Q3" s="134"/>
      <c r="R3" s="134"/>
      <c r="S3" s="134"/>
      <c r="T3" s="134" t="s">
        <v>152</v>
      </c>
      <c r="U3" s="134"/>
      <c r="V3" s="134"/>
      <c r="W3" s="134"/>
      <c r="X3" s="134"/>
      <c r="Y3" s="134"/>
      <c r="Z3" s="134" t="s">
        <v>153</v>
      </c>
      <c r="AA3" s="134"/>
      <c r="AB3" s="134"/>
      <c r="AC3" s="134"/>
      <c r="AD3" s="134"/>
      <c r="AE3" s="136"/>
      <c r="AF3" s="137" t="s">
        <v>154</v>
      </c>
      <c r="AG3" s="134"/>
      <c r="AH3" s="134"/>
      <c r="AI3" s="134"/>
      <c r="AJ3" s="134"/>
      <c r="AK3" s="134"/>
      <c r="AL3" s="134" t="s">
        <v>155</v>
      </c>
      <c r="AM3" s="134"/>
      <c r="AN3" s="134"/>
      <c r="AO3" s="134"/>
      <c r="AP3" s="134"/>
      <c r="AQ3" s="134"/>
      <c r="AR3" s="134" t="s">
        <v>156</v>
      </c>
      <c r="AS3" s="134"/>
      <c r="AT3" s="134"/>
      <c r="AU3" s="134"/>
      <c r="AV3" s="134"/>
      <c r="AW3" s="134"/>
      <c r="AX3" s="134" t="s">
        <v>157</v>
      </c>
      <c r="AY3" s="134"/>
      <c r="AZ3" s="134"/>
      <c r="BA3" s="134"/>
      <c r="BB3" s="134"/>
      <c r="BC3" s="134"/>
      <c r="BD3" s="134" t="s">
        <v>158</v>
      </c>
      <c r="BE3" s="140"/>
      <c r="BF3" s="134" t="s">
        <v>159</v>
      </c>
      <c r="BG3" s="140"/>
      <c r="BH3" s="138" t="s">
        <v>160</v>
      </c>
      <c r="BI3" s="138"/>
      <c r="BJ3" s="139"/>
    </row>
    <row r="4" spans="1:62" ht="25.5" customHeight="1">
      <c r="A4" s="154"/>
      <c r="B4" s="141"/>
      <c r="C4" s="141"/>
      <c r="D4" s="141"/>
      <c r="E4" s="141"/>
      <c r="F4" s="141"/>
      <c r="G4" s="141"/>
      <c r="H4" s="141"/>
      <c r="I4" s="141"/>
      <c r="J4" s="141"/>
      <c r="K4" s="135" t="s">
        <v>127</v>
      </c>
      <c r="L4" s="135"/>
      <c r="M4" s="135"/>
      <c r="N4" s="135" t="s">
        <v>161</v>
      </c>
      <c r="O4" s="135"/>
      <c r="P4" s="135"/>
      <c r="Q4" s="135" t="s">
        <v>162</v>
      </c>
      <c r="R4" s="135"/>
      <c r="S4" s="135"/>
      <c r="T4" s="135" t="s">
        <v>163</v>
      </c>
      <c r="U4" s="135"/>
      <c r="V4" s="135" t="s">
        <v>161</v>
      </c>
      <c r="W4" s="135"/>
      <c r="X4" s="135" t="s">
        <v>162</v>
      </c>
      <c r="Y4" s="135"/>
      <c r="Z4" s="135" t="s">
        <v>163</v>
      </c>
      <c r="AA4" s="135"/>
      <c r="AB4" s="135" t="s">
        <v>161</v>
      </c>
      <c r="AC4" s="135"/>
      <c r="AD4" s="135" t="s">
        <v>162</v>
      </c>
      <c r="AE4" s="153"/>
      <c r="AF4" s="146" t="s">
        <v>163</v>
      </c>
      <c r="AG4" s="135"/>
      <c r="AH4" s="135" t="s">
        <v>161</v>
      </c>
      <c r="AI4" s="135"/>
      <c r="AJ4" s="135" t="s">
        <v>162</v>
      </c>
      <c r="AK4" s="135"/>
      <c r="AL4" s="135" t="s">
        <v>163</v>
      </c>
      <c r="AM4" s="135"/>
      <c r="AN4" s="135" t="s">
        <v>161</v>
      </c>
      <c r="AO4" s="135"/>
      <c r="AP4" s="135" t="s">
        <v>162</v>
      </c>
      <c r="AQ4" s="135"/>
      <c r="AR4" s="135" t="s">
        <v>163</v>
      </c>
      <c r="AS4" s="135"/>
      <c r="AT4" s="135" t="s">
        <v>161</v>
      </c>
      <c r="AU4" s="135"/>
      <c r="AV4" s="135" t="s">
        <v>162</v>
      </c>
      <c r="AW4" s="135"/>
      <c r="AX4" s="135" t="s">
        <v>163</v>
      </c>
      <c r="AY4" s="135"/>
      <c r="AZ4" s="135" t="s">
        <v>161</v>
      </c>
      <c r="BA4" s="135"/>
      <c r="BB4" s="135" t="s">
        <v>162</v>
      </c>
      <c r="BC4" s="135"/>
      <c r="BD4" s="141"/>
      <c r="BE4" s="141"/>
      <c r="BF4" s="141"/>
      <c r="BG4" s="141"/>
      <c r="BH4" s="148" t="s">
        <v>164</v>
      </c>
      <c r="BI4" s="148"/>
      <c r="BJ4" s="149"/>
    </row>
    <row r="5" spans="1:62" ht="25.5" customHeight="1">
      <c r="A5" s="3"/>
      <c r="B5" s="174" t="s">
        <v>165</v>
      </c>
      <c r="C5" s="174"/>
      <c r="D5" s="175"/>
      <c r="E5" s="9" t="s">
        <v>47</v>
      </c>
      <c r="F5" s="8" t="s">
        <v>369</v>
      </c>
      <c r="G5" s="173" t="s">
        <v>370</v>
      </c>
      <c r="H5" s="173"/>
      <c r="I5" s="173"/>
      <c r="J5" s="4"/>
      <c r="K5" s="158">
        <v>6553</v>
      </c>
      <c r="L5" s="145"/>
      <c r="M5" s="145"/>
      <c r="N5" s="145">
        <v>3356</v>
      </c>
      <c r="O5" s="145"/>
      <c r="P5" s="145"/>
      <c r="Q5" s="145">
        <v>3197</v>
      </c>
      <c r="R5" s="145"/>
      <c r="S5" s="145"/>
      <c r="T5" s="145">
        <v>1112</v>
      </c>
      <c r="U5" s="145"/>
      <c r="V5" s="145" t="s">
        <v>45</v>
      </c>
      <c r="W5" s="145"/>
      <c r="X5" s="145" t="s">
        <v>45</v>
      </c>
      <c r="Y5" s="145"/>
      <c r="Z5" s="145">
        <v>1071</v>
      </c>
      <c r="AA5" s="145"/>
      <c r="AB5" s="144" t="s">
        <v>45</v>
      </c>
      <c r="AC5" s="144"/>
      <c r="AD5" s="144" t="s">
        <v>45</v>
      </c>
      <c r="AE5" s="144"/>
      <c r="AF5" s="145">
        <v>1059</v>
      </c>
      <c r="AG5" s="145"/>
      <c r="AH5" s="144" t="s">
        <v>45</v>
      </c>
      <c r="AI5" s="144"/>
      <c r="AJ5" s="144" t="s">
        <v>45</v>
      </c>
      <c r="AK5" s="144"/>
      <c r="AL5" s="145">
        <v>1086</v>
      </c>
      <c r="AM5" s="145"/>
      <c r="AN5" s="144" t="s">
        <v>45</v>
      </c>
      <c r="AO5" s="144"/>
      <c r="AP5" s="144" t="s">
        <v>45</v>
      </c>
      <c r="AQ5" s="144"/>
      <c r="AR5" s="145">
        <v>1079</v>
      </c>
      <c r="AS5" s="145"/>
      <c r="AT5" s="144" t="s">
        <v>45</v>
      </c>
      <c r="AU5" s="144"/>
      <c r="AV5" s="144" t="s">
        <v>45</v>
      </c>
      <c r="AW5" s="144"/>
      <c r="AX5" s="145">
        <v>1146</v>
      </c>
      <c r="AY5" s="145"/>
      <c r="AZ5" s="144" t="s">
        <v>45</v>
      </c>
      <c r="BA5" s="144"/>
      <c r="BB5" s="144" t="s">
        <v>45</v>
      </c>
      <c r="BC5" s="144"/>
      <c r="BD5" s="145">
        <v>263</v>
      </c>
      <c r="BE5" s="145"/>
      <c r="BF5" s="144" t="s">
        <v>45</v>
      </c>
      <c r="BG5" s="144"/>
      <c r="BH5" s="156">
        <v>24.916349809885933</v>
      </c>
      <c r="BI5" s="156"/>
      <c r="BJ5" s="156"/>
    </row>
    <row r="6" spans="1:62" ht="25.5" customHeight="1">
      <c r="A6" s="3"/>
      <c r="B6" s="176"/>
      <c r="C6" s="176"/>
      <c r="D6" s="177"/>
      <c r="E6" s="31" t="s">
        <v>47</v>
      </c>
      <c r="F6" s="8" t="s">
        <v>102</v>
      </c>
      <c r="G6" s="70"/>
      <c r="H6" s="178"/>
      <c r="I6" s="178"/>
      <c r="J6" s="24"/>
      <c r="K6" s="132">
        <v>6393</v>
      </c>
      <c r="L6" s="132"/>
      <c r="M6" s="132"/>
      <c r="N6" s="132">
        <v>3243</v>
      </c>
      <c r="O6" s="132"/>
      <c r="P6" s="132"/>
      <c r="Q6" s="132">
        <v>3150</v>
      </c>
      <c r="R6" s="132"/>
      <c r="S6" s="132"/>
      <c r="T6" s="132">
        <v>1031</v>
      </c>
      <c r="U6" s="132"/>
      <c r="V6" s="132" t="s">
        <v>45</v>
      </c>
      <c r="W6" s="132"/>
      <c r="X6" s="132" t="s">
        <v>45</v>
      </c>
      <c r="Y6" s="132"/>
      <c r="Z6" s="132">
        <v>1113</v>
      </c>
      <c r="AA6" s="132"/>
      <c r="AB6" s="132" t="s">
        <v>45</v>
      </c>
      <c r="AC6" s="132"/>
      <c r="AD6" s="132" t="s">
        <v>45</v>
      </c>
      <c r="AE6" s="132"/>
      <c r="AF6" s="132">
        <v>1046</v>
      </c>
      <c r="AG6" s="132"/>
      <c r="AH6" s="132" t="s">
        <v>45</v>
      </c>
      <c r="AI6" s="132"/>
      <c r="AJ6" s="132" t="s">
        <v>45</v>
      </c>
      <c r="AK6" s="132"/>
      <c r="AL6" s="132">
        <v>1062</v>
      </c>
      <c r="AM6" s="132"/>
      <c r="AN6" s="132" t="s">
        <v>45</v>
      </c>
      <c r="AO6" s="132"/>
      <c r="AP6" s="132" t="s">
        <v>45</v>
      </c>
      <c r="AQ6" s="132"/>
      <c r="AR6" s="132">
        <v>1073</v>
      </c>
      <c r="AS6" s="132"/>
      <c r="AT6" s="132" t="s">
        <v>45</v>
      </c>
      <c r="AU6" s="132"/>
      <c r="AV6" s="132" t="s">
        <v>45</v>
      </c>
      <c r="AW6" s="132"/>
      <c r="AX6" s="132">
        <v>1068</v>
      </c>
      <c r="AY6" s="132"/>
      <c r="AZ6" s="132" t="s">
        <v>45</v>
      </c>
      <c r="BA6" s="132"/>
      <c r="BB6" s="132" t="s">
        <v>45</v>
      </c>
      <c r="BC6" s="132"/>
      <c r="BD6" s="132">
        <v>252</v>
      </c>
      <c r="BE6" s="132"/>
      <c r="BF6" s="132" t="s">
        <v>45</v>
      </c>
      <c r="BG6" s="132"/>
      <c r="BH6" s="133">
        <f>K6/BD6</f>
        <v>25.36904761904762</v>
      </c>
      <c r="BI6" s="133"/>
      <c r="BJ6" s="133"/>
    </row>
    <row r="7" spans="1:62" s="6" customFormat="1" ht="25.5" customHeight="1">
      <c r="A7" s="13"/>
      <c r="B7" s="60"/>
      <c r="C7" s="60"/>
      <c r="D7" s="155"/>
      <c r="E7" s="28" t="s">
        <v>47</v>
      </c>
      <c r="F7" s="11" t="s">
        <v>147</v>
      </c>
      <c r="G7" s="60"/>
      <c r="H7" s="155"/>
      <c r="I7" s="155"/>
      <c r="J7" s="30"/>
      <c r="K7" s="126">
        <f>SUM(K9,K35)</f>
        <v>6370</v>
      </c>
      <c r="L7" s="126"/>
      <c r="M7" s="126"/>
      <c r="N7" s="126">
        <f>SUM(N9,N35)</f>
        <v>3270</v>
      </c>
      <c r="O7" s="126"/>
      <c r="P7" s="126"/>
      <c r="Q7" s="126">
        <f>SUM(Q9,Q35)</f>
        <v>3100</v>
      </c>
      <c r="R7" s="126"/>
      <c r="S7" s="126"/>
      <c r="T7" s="126">
        <f>SUM(T9,T35)</f>
        <v>1041</v>
      </c>
      <c r="U7" s="126"/>
      <c r="V7" s="126" t="s">
        <v>45</v>
      </c>
      <c r="W7" s="126"/>
      <c r="X7" s="126" t="s">
        <v>45</v>
      </c>
      <c r="Y7" s="126"/>
      <c r="Z7" s="126">
        <f>SUM(Z9,Z35)</f>
        <v>1026</v>
      </c>
      <c r="AA7" s="126"/>
      <c r="AB7" s="126" t="s">
        <v>45</v>
      </c>
      <c r="AC7" s="126"/>
      <c r="AD7" s="126" t="s">
        <v>45</v>
      </c>
      <c r="AE7" s="126"/>
      <c r="AF7" s="126">
        <f>SUM(AF9,AF35)</f>
        <v>1111</v>
      </c>
      <c r="AG7" s="126"/>
      <c r="AH7" s="126" t="s">
        <v>45</v>
      </c>
      <c r="AI7" s="126"/>
      <c r="AJ7" s="126" t="s">
        <v>45</v>
      </c>
      <c r="AK7" s="126"/>
      <c r="AL7" s="126">
        <f>SUM(AL9,AL35)</f>
        <v>1054</v>
      </c>
      <c r="AM7" s="126"/>
      <c r="AN7" s="126" t="s">
        <v>45</v>
      </c>
      <c r="AO7" s="126"/>
      <c r="AP7" s="126" t="s">
        <v>45</v>
      </c>
      <c r="AQ7" s="126"/>
      <c r="AR7" s="126">
        <f>SUM(AR9,AR35)</f>
        <v>1065</v>
      </c>
      <c r="AS7" s="126"/>
      <c r="AT7" s="126" t="s">
        <v>45</v>
      </c>
      <c r="AU7" s="126"/>
      <c r="AV7" s="126" t="s">
        <v>45</v>
      </c>
      <c r="AW7" s="126"/>
      <c r="AX7" s="126">
        <f>SUM(AX9,AX35)</f>
        <v>1073</v>
      </c>
      <c r="AY7" s="126"/>
      <c r="AZ7" s="126" t="s">
        <v>45</v>
      </c>
      <c r="BA7" s="126"/>
      <c r="BB7" s="126" t="s">
        <v>45</v>
      </c>
      <c r="BC7" s="126"/>
      <c r="BD7" s="126">
        <f>SUM(BD9,BD35)</f>
        <v>254</v>
      </c>
      <c r="BE7" s="126"/>
      <c r="BF7" s="126" t="s">
        <v>45</v>
      </c>
      <c r="BG7" s="126"/>
      <c r="BH7" s="157">
        <f>K7/BD7</f>
        <v>25.078740157480315</v>
      </c>
      <c r="BI7" s="157"/>
      <c r="BJ7" s="157"/>
    </row>
    <row r="8" spans="1:62" ht="25.5" customHeight="1">
      <c r="A8" s="3"/>
      <c r="B8" s="3"/>
      <c r="C8" s="3"/>
      <c r="D8" s="3"/>
      <c r="E8" s="3"/>
      <c r="F8" s="3"/>
      <c r="G8" s="3"/>
      <c r="H8" s="3"/>
      <c r="I8" s="3"/>
      <c r="J8" s="4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62"/>
      <c r="BI8" s="162"/>
      <c r="BJ8" s="162"/>
    </row>
    <row r="9" spans="1:62" s="6" customFormat="1" ht="25.5" customHeight="1">
      <c r="A9" s="160" t="s">
        <v>78</v>
      </c>
      <c r="B9" s="160"/>
      <c r="C9" s="160"/>
      <c r="D9" s="160"/>
      <c r="E9" s="160"/>
      <c r="F9" s="160"/>
      <c r="G9" s="160"/>
      <c r="H9" s="13"/>
      <c r="I9" s="13"/>
      <c r="J9" s="5"/>
      <c r="K9" s="130">
        <f>SUM(K11,K29)</f>
        <v>6185</v>
      </c>
      <c r="L9" s="130"/>
      <c r="M9" s="130"/>
      <c r="N9" s="130">
        <f>SUM(N11,N29)</f>
        <v>3200</v>
      </c>
      <c r="O9" s="130"/>
      <c r="P9" s="130"/>
      <c r="Q9" s="130">
        <f>SUM(Q11,Q29)</f>
        <v>2985</v>
      </c>
      <c r="R9" s="130"/>
      <c r="S9" s="130"/>
      <c r="T9" s="130">
        <f>SUM(T11,T29)</f>
        <v>1004</v>
      </c>
      <c r="U9" s="130"/>
      <c r="V9" s="130" t="s">
        <v>45</v>
      </c>
      <c r="W9" s="130"/>
      <c r="X9" s="130" t="s">
        <v>45</v>
      </c>
      <c r="Y9" s="130"/>
      <c r="Z9" s="130">
        <f>SUM(Z11,Z29)</f>
        <v>991</v>
      </c>
      <c r="AA9" s="130"/>
      <c r="AB9" s="130" t="s">
        <v>45</v>
      </c>
      <c r="AC9" s="130"/>
      <c r="AD9" s="130" t="s">
        <v>45</v>
      </c>
      <c r="AE9" s="130"/>
      <c r="AF9" s="130">
        <f>SUM(AF11,AF29)</f>
        <v>1072</v>
      </c>
      <c r="AG9" s="130"/>
      <c r="AH9" s="130" t="s">
        <v>45</v>
      </c>
      <c r="AI9" s="130"/>
      <c r="AJ9" s="130" t="s">
        <v>45</v>
      </c>
      <c r="AK9" s="130"/>
      <c r="AL9" s="130">
        <f>SUM(AL11,AL29)</f>
        <v>1033</v>
      </c>
      <c r="AM9" s="130"/>
      <c r="AN9" s="130" t="s">
        <v>45</v>
      </c>
      <c r="AO9" s="130"/>
      <c r="AP9" s="130" t="s">
        <v>45</v>
      </c>
      <c r="AQ9" s="130"/>
      <c r="AR9" s="130">
        <f>SUM(AR11,AR29)</f>
        <v>1038</v>
      </c>
      <c r="AS9" s="130"/>
      <c r="AT9" s="130" t="s">
        <v>45</v>
      </c>
      <c r="AU9" s="130"/>
      <c r="AV9" s="130" t="s">
        <v>45</v>
      </c>
      <c r="AW9" s="130"/>
      <c r="AX9" s="130">
        <f>SUM(AX11,AX29)</f>
        <v>1047</v>
      </c>
      <c r="AY9" s="130"/>
      <c r="AZ9" s="130" t="s">
        <v>45</v>
      </c>
      <c r="BA9" s="130"/>
      <c r="BB9" s="130" t="s">
        <v>45</v>
      </c>
      <c r="BC9" s="130"/>
      <c r="BD9" s="130">
        <f>SUM(BD11,BD29)</f>
        <v>248</v>
      </c>
      <c r="BE9" s="130"/>
      <c r="BF9" s="130" t="s">
        <v>45</v>
      </c>
      <c r="BG9" s="130"/>
      <c r="BH9" s="163">
        <f>K9/BD9</f>
        <v>24.93951612903226</v>
      </c>
      <c r="BI9" s="163"/>
      <c r="BJ9" s="163"/>
    </row>
    <row r="10" spans="1:62" ht="25.5" customHeight="1">
      <c r="A10" s="3"/>
      <c r="B10" s="3"/>
      <c r="C10" s="3"/>
      <c r="D10" s="3"/>
      <c r="E10" s="3"/>
      <c r="F10" s="3"/>
      <c r="G10" s="3"/>
      <c r="H10" s="3"/>
      <c r="I10" s="3"/>
      <c r="J10" s="4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64"/>
      <c r="BI10" s="164"/>
      <c r="BJ10" s="164"/>
    </row>
    <row r="11" spans="1:62" s="6" customFormat="1" ht="25.5" customHeight="1">
      <c r="A11" s="125" t="s">
        <v>382</v>
      </c>
      <c r="B11" s="125"/>
      <c r="C11" s="125"/>
      <c r="D11" s="125"/>
      <c r="E11" s="125"/>
      <c r="F11" s="125"/>
      <c r="G11" s="125"/>
      <c r="H11" s="13"/>
      <c r="I11" s="13"/>
      <c r="J11" s="5"/>
      <c r="K11" s="130">
        <f aca="true" t="shared" si="0" ref="K11:K27">SUM(N11:S11)</f>
        <v>6117</v>
      </c>
      <c r="L11" s="130"/>
      <c r="M11" s="130"/>
      <c r="N11" s="130">
        <f>SUM(N12:P27)</f>
        <v>3157</v>
      </c>
      <c r="O11" s="130"/>
      <c r="P11" s="130"/>
      <c r="Q11" s="130">
        <f>SUM(Q12:S27)</f>
        <v>2960</v>
      </c>
      <c r="R11" s="130"/>
      <c r="S11" s="130"/>
      <c r="T11" s="130">
        <f>SUM(T12:U27)</f>
        <v>990</v>
      </c>
      <c r="U11" s="130"/>
      <c r="V11" s="130">
        <f>SUM(V12:W27)</f>
        <v>541</v>
      </c>
      <c r="W11" s="130"/>
      <c r="X11" s="130">
        <f>SUM(X12:Y27)</f>
        <v>449</v>
      </c>
      <c r="Y11" s="130"/>
      <c r="Z11" s="130">
        <f>SUM(Z12:AA27)</f>
        <v>985</v>
      </c>
      <c r="AA11" s="130"/>
      <c r="AB11" s="130">
        <f>SUM(AB12:AC27)</f>
        <v>512</v>
      </c>
      <c r="AC11" s="130"/>
      <c r="AD11" s="130">
        <f>SUM(AD12:AE27)</f>
        <v>473</v>
      </c>
      <c r="AE11" s="130"/>
      <c r="AF11" s="130">
        <f>SUM(AF12:AG27)</f>
        <v>1063</v>
      </c>
      <c r="AG11" s="130"/>
      <c r="AH11" s="130">
        <f>SUM(AH12:AI27)</f>
        <v>578</v>
      </c>
      <c r="AI11" s="130"/>
      <c r="AJ11" s="130">
        <f>SUM(AJ12:AK27)</f>
        <v>485</v>
      </c>
      <c r="AK11" s="130"/>
      <c r="AL11" s="130">
        <f>SUM(AL12:AM27)</f>
        <v>1023</v>
      </c>
      <c r="AM11" s="130"/>
      <c r="AN11" s="130">
        <f>SUM(AN12:AO27)</f>
        <v>534</v>
      </c>
      <c r="AO11" s="130"/>
      <c r="AP11" s="130">
        <f>SUM(AP12:AQ27)</f>
        <v>489</v>
      </c>
      <c r="AQ11" s="130"/>
      <c r="AR11" s="130">
        <f>SUM(AR12:AS27)</f>
        <v>1023</v>
      </c>
      <c r="AS11" s="130"/>
      <c r="AT11" s="130">
        <f>SUM(AT12:AU27)</f>
        <v>491</v>
      </c>
      <c r="AU11" s="130"/>
      <c r="AV11" s="130">
        <f>SUM(AV12:AW27)</f>
        <v>532</v>
      </c>
      <c r="AW11" s="130"/>
      <c r="AX11" s="130">
        <f>SUM(AX12:AY27)</f>
        <v>1033</v>
      </c>
      <c r="AY11" s="130"/>
      <c r="AZ11" s="130">
        <f>SUM(AZ12:BA27)</f>
        <v>501</v>
      </c>
      <c r="BA11" s="130"/>
      <c r="BB11" s="130">
        <f>SUM(BB12:BC27)</f>
        <v>532</v>
      </c>
      <c r="BC11" s="130"/>
      <c r="BD11" s="130">
        <f>SUM(BD12:BE27)</f>
        <v>218</v>
      </c>
      <c r="BE11" s="130"/>
      <c r="BF11" s="130">
        <f>SUM(BF12:BG27)</f>
        <v>342</v>
      </c>
      <c r="BG11" s="130"/>
      <c r="BH11" s="163">
        <f aca="true" t="shared" si="1" ref="BH11:BH27">K11/BD11</f>
        <v>28.059633027522935</v>
      </c>
      <c r="BI11" s="163"/>
      <c r="BJ11" s="163"/>
    </row>
    <row r="12" spans="1:62" ht="25.5" customHeight="1">
      <c r="A12" s="3"/>
      <c r="B12" s="131" t="s">
        <v>166</v>
      </c>
      <c r="C12" s="131"/>
      <c r="D12" s="131"/>
      <c r="E12" s="131"/>
      <c r="F12" s="131" t="s">
        <v>80</v>
      </c>
      <c r="G12" s="131"/>
      <c r="H12" s="131"/>
      <c r="I12" s="131"/>
      <c r="J12" s="4"/>
      <c r="K12" s="129">
        <f t="shared" si="0"/>
        <v>189</v>
      </c>
      <c r="L12" s="129"/>
      <c r="M12" s="129"/>
      <c r="N12" s="129">
        <v>84</v>
      </c>
      <c r="O12" s="129"/>
      <c r="P12" s="129"/>
      <c r="Q12" s="129">
        <v>105</v>
      </c>
      <c r="R12" s="129"/>
      <c r="S12" s="129"/>
      <c r="T12" s="129">
        <f aca="true" t="shared" si="2" ref="T12:T27">SUM(V12:Y12)</f>
        <v>26</v>
      </c>
      <c r="U12" s="129"/>
      <c r="V12" s="129">
        <v>11</v>
      </c>
      <c r="W12" s="129"/>
      <c r="X12" s="129">
        <v>15</v>
      </c>
      <c r="Y12" s="129"/>
      <c r="Z12" s="129">
        <f aca="true" t="shared" si="3" ref="Z12:Z27">SUM(AB12:AE12)</f>
        <v>35</v>
      </c>
      <c r="AA12" s="129"/>
      <c r="AB12" s="129">
        <v>17</v>
      </c>
      <c r="AC12" s="129"/>
      <c r="AD12" s="129">
        <v>18</v>
      </c>
      <c r="AE12" s="129"/>
      <c r="AF12" s="129">
        <f aca="true" t="shared" si="4" ref="AF12:AF27">SUM(AH12:AK12)</f>
        <v>33</v>
      </c>
      <c r="AG12" s="129"/>
      <c r="AH12" s="129">
        <v>14</v>
      </c>
      <c r="AI12" s="129"/>
      <c r="AJ12" s="129">
        <v>19</v>
      </c>
      <c r="AK12" s="129"/>
      <c r="AL12" s="129">
        <f aca="true" t="shared" si="5" ref="AL12:AL27">SUM(AN12:AQ12)</f>
        <v>28</v>
      </c>
      <c r="AM12" s="129"/>
      <c r="AN12" s="129">
        <v>15</v>
      </c>
      <c r="AO12" s="129"/>
      <c r="AP12" s="129">
        <v>13</v>
      </c>
      <c r="AQ12" s="129"/>
      <c r="AR12" s="129">
        <f aca="true" t="shared" si="6" ref="AR12:AR27">SUM(AT12:AW12)</f>
        <v>32</v>
      </c>
      <c r="AS12" s="129"/>
      <c r="AT12" s="129">
        <v>13</v>
      </c>
      <c r="AU12" s="129"/>
      <c r="AV12" s="129">
        <v>19</v>
      </c>
      <c r="AW12" s="129"/>
      <c r="AX12" s="129">
        <f aca="true" t="shared" si="7" ref="AX12:AX27">SUM(AZ12:BC12)</f>
        <v>35</v>
      </c>
      <c r="AY12" s="129"/>
      <c r="AZ12" s="129">
        <v>14</v>
      </c>
      <c r="BA12" s="129"/>
      <c r="BB12" s="129">
        <v>21</v>
      </c>
      <c r="BC12" s="129"/>
      <c r="BD12" s="129">
        <v>6</v>
      </c>
      <c r="BE12" s="129"/>
      <c r="BF12" s="129">
        <v>12</v>
      </c>
      <c r="BG12" s="129"/>
      <c r="BH12" s="164">
        <f t="shared" si="1"/>
        <v>31.5</v>
      </c>
      <c r="BI12" s="164"/>
      <c r="BJ12" s="164"/>
    </row>
    <row r="13" spans="1:62" ht="25.5" customHeight="1">
      <c r="A13" s="3"/>
      <c r="B13" s="131" t="s">
        <v>167</v>
      </c>
      <c r="C13" s="131"/>
      <c r="D13" s="131"/>
      <c r="E13" s="131"/>
      <c r="F13" s="131" t="s">
        <v>168</v>
      </c>
      <c r="G13" s="131"/>
      <c r="H13" s="131"/>
      <c r="I13" s="131"/>
      <c r="J13" s="4"/>
      <c r="K13" s="129">
        <f t="shared" si="0"/>
        <v>565</v>
      </c>
      <c r="L13" s="129"/>
      <c r="M13" s="129"/>
      <c r="N13" s="129">
        <v>273</v>
      </c>
      <c r="O13" s="129"/>
      <c r="P13" s="129"/>
      <c r="Q13" s="129">
        <v>292</v>
      </c>
      <c r="R13" s="129"/>
      <c r="S13" s="129"/>
      <c r="T13" s="129">
        <f t="shared" si="2"/>
        <v>83</v>
      </c>
      <c r="U13" s="129"/>
      <c r="V13" s="129">
        <v>42</v>
      </c>
      <c r="W13" s="129"/>
      <c r="X13" s="129">
        <v>41</v>
      </c>
      <c r="Y13" s="129"/>
      <c r="Z13" s="129">
        <f t="shared" si="3"/>
        <v>89</v>
      </c>
      <c r="AA13" s="129"/>
      <c r="AB13" s="129">
        <v>41</v>
      </c>
      <c r="AC13" s="129"/>
      <c r="AD13" s="129">
        <v>48</v>
      </c>
      <c r="AE13" s="129"/>
      <c r="AF13" s="129">
        <f t="shared" si="4"/>
        <v>104</v>
      </c>
      <c r="AG13" s="129"/>
      <c r="AH13" s="129">
        <v>56</v>
      </c>
      <c r="AI13" s="129"/>
      <c r="AJ13" s="129">
        <v>48</v>
      </c>
      <c r="AK13" s="129"/>
      <c r="AL13" s="129">
        <f t="shared" si="5"/>
        <v>100</v>
      </c>
      <c r="AM13" s="129"/>
      <c r="AN13" s="129">
        <v>50</v>
      </c>
      <c r="AO13" s="129"/>
      <c r="AP13" s="129">
        <v>50</v>
      </c>
      <c r="AQ13" s="129"/>
      <c r="AR13" s="129">
        <f t="shared" si="6"/>
        <v>87</v>
      </c>
      <c r="AS13" s="129"/>
      <c r="AT13" s="129">
        <v>43</v>
      </c>
      <c r="AU13" s="129"/>
      <c r="AV13" s="129">
        <v>44</v>
      </c>
      <c r="AW13" s="129"/>
      <c r="AX13" s="129">
        <f t="shared" si="7"/>
        <v>102</v>
      </c>
      <c r="AY13" s="129"/>
      <c r="AZ13" s="129">
        <v>41</v>
      </c>
      <c r="BA13" s="129"/>
      <c r="BB13" s="129">
        <v>61</v>
      </c>
      <c r="BC13" s="129"/>
      <c r="BD13" s="129">
        <v>19</v>
      </c>
      <c r="BE13" s="129"/>
      <c r="BF13" s="129">
        <v>29</v>
      </c>
      <c r="BG13" s="129"/>
      <c r="BH13" s="164">
        <f t="shared" si="1"/>
        <v>29.736842105263158</v>
      </c>
      <c r="BI13" s="164"/>
      <c r="BJ13" s="164"/>
    </row>
    <row r="14" spans="1:62" ht="25.5" customHeight="1">
      <c r="A14" s="3"/>
      <c r="B14" s="131" t="s">
        <v>169</v>
      </c>
      <c r="C14" s="131"/>
      <c r="D14" s="131"/>
      <c r="E14" s="131"/>
      <c r="F14" s="131" t="s">
        <v>168</v>
      </c>
      <c r="G14" s="131"/>
      <c r="H14" s="131"/>
      <c r="I14" s="131"/>
      <c r="J14" s="4"/>
      <c r="K14" s="129">
        <f t="shared" si="0"/>
        <v>219</v>
      </c>
      <c r="L14" s="129"/>
      <c r="M14" s="129"/>
      <c r="N14" s="129">
        <v>120</v>
      </c>
      <c r="O14" s="129"/>
      <c r="P14" s="129"/>
      <c r="Q14" s="129">
        <v>99</v>
      </c>
      <c r="R14" s="129"/>
      <c r="S14" s="129"/>
      <c r="T14" s="129">
        <f t="shared" si="2"/>
        <v>27</v>
      </c>
      <c r="U14" s="129"/>
      <c r="V14" s="129">
        <v>14</v>
      </c>
      <c r="W14" s="129"/>
      <c r="X14" s="129">
        <v>13</v>
      </c>
      <c r="Y14" s="129"/>
      <c r="Z14" s="129">
        <f t="shared" si="3"/>
        <v>38</v>
      </c>
      <c r="AA14" s="129"/>
      <c r="AB14" s="129">
        <v>24</v>
      </c>
      <c r="AC14" s="129"/>
      <c r="AD14" s="129">
        <v>14</v>
      </c>
      <c r="AE14" s="129"/>
      <c r="AF14" s="129">
        <f t="shared" si="4"/>
        <v>36</v>
      </c>
      <c r="AG14" s="129"/>
      <c r="AH14" s="129">
        <v>21</v>
      </c>
      <c r="AI14" s="129"/>
      <c r="AJ14" s="129">
        <v>15</v>
      </c>
      <c r="AK14" s="129"/>
      <c r="AL14" s="129">
        <f t="shared" si="5"/>
        <v>51</v>
      </c>
      <c r="AM14" s="129"/>
      <c r="AN14" s="129">
        <v>28</v>
      </c>
      <c r="AO14" s="129"/>
      <c r="AP14" s="129">
        <v>23</v>
      </c>
      <c r="AQ14" s="129"/>
      <c r="AR14" s="129">
        <f t="shared" si="6"/>
        <v>28</v>
      </c>
      <c r="AS14" s="129"/>
      <c r="AT14" s="129">
        <v>12</v>
      </c>
      <c r="AU14" s="129"/>
      <c r="AV14" s="129">
        <v>16</v>
      </c>
      <c r="AW14" s="129"/>
      <c r="AX14" s="129">
        <f t="shared" si="7"/>
        <v>39</v>
      </c>
      <c r="AY14" s="129"/>
      <c r="AZ14" s="129">
        <v>21</v>
      </c>
      <c r="BA14" s="129"/>
      <c r="BB14" s="129">
        <v>18</v>
      </c>
      <c r="BC14" s="129"/>
      <c r="BD14" s="129">
        <v>7</v>
      </c>
      <c r="BE14" s="129"/>
      <c r="BF14" s="129">
        <v>13</v>
      </c>
      <c r="BG14" s="129"/>
      <c r="BH14" s="164">
        <f t="shared" si="1"/>
        <v>31.285714285714285</v>
      </c>
      <c r="BI14" s="164"/>
      <c r="BJ14" s="164"/>
    </row>
    <row r="15" spans="1:62" ht="25.5" customHeight="1">
      <c r="A15" s="3"/>
      <c r="B15" s="131" t="s">
        <v>170</v>
      </c>
      <c r="C15" s="131"/>
      <c r="D15" s="131"/>
      <c r="E15" s="131"/>
      <c r="F15" s="131" t="s">
        <v>168</v>
      </c>
      <c r="G15" s="131"/>
      <c r="H15" s="131"/>
      <c r="I15" s="131"/>
      <c r="J15" s="4"/>
      <c r="K15" s="129">
        <f t="shared" si="0"/>
        <v>418</v>
      </c>
      <c r="L15" s="129"/>
      <c r="M15" s="129"/>
      <c r="N15" s="129">
        <v>248</v>
      </c>
      <c r="O15" s="129"/>
      <c r="P15" s="129"/>
      <c r="Q15" s="129">
        <v>170</v>
      </c>
      <c r="R15" s="129"/>
      <c r="S15" s="129"/>
      <c r="T15" s="129">
        <f t="shared" si="2"/>
        <v>69</v>
      </c>
      <c r="U15" s="129"/>
      <c r="V15" s="129">
        <v>47</v>
      </c>
      <c r="W15" s="129"/>
      <c r="X15" s="129">
        <v>22</v>
      </c>
      <c r="Y15" s="129"/>
      <c r="Z15" s="129">
        <f t="shared" si="3"/>
        <v>52</v>
      </c>
      <c r="AA15" s="129"/>
      <c r="AB15" s="129">
        <v>30</v>
      </c>
      <c r="AC15" s="129"/>
      <c r="AD15" s="129">
        <v>22</v>
      </c>
      <c r="AE15" s="129"/>
      <c r="AF15" s="129">
        <f t="shared" si="4"/>
        <v>69</v>
      </c>
      <c r="AG15" s="129"/>
      <c r="AH15" s="129">
        <v>44</v>
      </c>
      <c r="AI15" s="129"/>
      <c r="AJ15" s="129">
        <v>25</v>
      </c>
      <c r="AK15" s="129"/>
      <c r="AL15" s="129">
        <f t="shared" si="5"/>
        <v>79</v>
      </c>
      <c r="AM15" s="129"/>
      <c r="AN15" s="129">
        <v>43</v>
      </c>
      <c r="AO15" s="129"/>
      <c r="AP15" s="129">
        <v>36</v>
      </c>
      <c r="AQ15" s="129"/>
      <c r="AR15" s="129">
        <f t="shared" si="6"/>
        <v>77</v>
      </c>
      <c r="AS15" s="129"/>
      <c r="AT15" s="129">
        <v>43</v>
      </c>
      <c r="AU15" s="129"/>
      <c r="AV15" s="129">
        <v>34</v>
      </c>
      <c r="AW15" s="129"/>
      <c r="AX15" s="129">
        <f t="shared" si="7"/>
        <v>72</v>
      </c>
      <c r="AY15" s="129"/>
      <c r="AZ15" s="129">
        <v>41</v>
      </c>
      <c r="BA15" s="129"/>
      <c r="BB15" s="129">
        <v>31</v>
      </c>
      <c r="BC15" s="129"/>
      <c r="BD15" s="129">
        <v>14</v>
      </c>
      <c r="BE15" s="129"/>
      <c r="BF15" s="129">
        <v>23</v>
      </c>
      <c r="BG15" s="129"/>
      <c r="BH15" s="164">
        <f t="shared" si="1"/>
        <v>29.857142857142858</v>
      </c>
      <c r="BI15" s="164"/>
      <c r="BJ15" s="164"/>
    </row>
    <row r="16" spans="1:62" ht="25.5" customHeight="1">
      <c r="A16" s="3"/>
      <c r="B16" s="131" t="s">
        <v>171</v>
      </c>
      <c r="C16" s="131"/>
      <c r="D16" s="131"/>
      <c r="E16" s="131"/>
      <c r="F16" s="131" t="s">
        <v>168</v>
      </c>
      <c r="G16" s="131"/>
      <c r="H16" s="131"/>
      <c r="I16" s="131"/>
      <c r="J16" s="4"/>
      <c r="K16" s="129">
        <f t="shared" si="0"/>
        <v>183</v>
      </c>
      <c r="L16" s="129"/>
      <c r="M16" s="129"/>
      <c r="N16" s="129">
        <v>80</v>
      </c>
      <c r="O16" s="129"/>
      <c r="P16" s="129"/>
      <c r="Q16" s="129">
        <v>103</v>
      </c>
      <c r="R16" s="129"/>
      <c r="S16" s="129"/>
      <c r="T16" s="129">
        <f t="shared" si="2"/>
        <v>32</v>
      </c>
      <c r="U16" s="129"/>
      <c r="V16" s="129">
        <v>13</v>
      </c>
      <c r="W16" s="129"/>
      <c r="X16" s="129">
        <v>19</v>
      </c>
      <c r="Y16" s="129"/>
      <c r="Z16" s="129">
        <f t="shared" si="3"/>
        <v>25</v>
      </c>
      <c r="AA16" s="129"/>
      <c r="AB16" s="129">
        <v>11</v>
      </c>
      <c r="AC16" s="129"/>
      <c r="AD16" s="129">
        <v>14</v>
      </c>
      <c r="AE16" s="129"/>
      <c r="AF16" s="129">
        <f t="shared" si="4"/>
        <v>30</v>
      </c>
      <c r="AG16" s="129"/>
      <c r="AH16" s="129">
        <v>17</v>
      </c>
      <c r="AI16" s="129"/>
      <c r="AJ16" s="129">
        <v>13</v>
      </c>
      <c r="AK16" s="129"/>
      <c r="AL16" s="129">
        <f t="shared" si="5"/>
        <v>31</v>
      </c>
      <c r="AM16" s="129"/>
      <c r="AN16" s="129">
        <v>12</v>
      </c>
      <c r="AO16" s="129"/>
      <c r="AP16" s="129">
        <v>19</v>
      </c>
      <c r="AQ16" s="129"/>
      <c r="AR16" s="129">
        <f t="shared" si="6"/>
        <v>37</v>
      </c>
      <c r="AS16" s="129"/>
      <c r="AT16" s="129">
        <v>13</v>
      </c>
      <c r="AU16" s="129"/>
      <c r="AV16" s="129">
        <v>24</v>
      </c>
      <c r="AW16" s="129"/>
      <c r="AX16" s="129">
        <f t="shared" si="7"/>
        <v>28</v>
      </c>
      <c r="AY16" s="129"/>
      <c r="AZ16" s="129">
        <v>14</v>
      </c>
      <c r="BA16" s="129"/>
      <c r="BB16" s="129">
        <v>14</v>
      </c>
      <c r="BC16" s="129"/>
      <c r="BD16" s="129">
        <v>7</v>
      </c>
      <c r="BE16" s="129"/>
      <c r="BF16" s="129">
        <v>11</v>
      </c>
      <c r="BG16" s="129"/>
      <c r="BH16" s="164">
        <f t="shared" si="1"/>
        <v>26.142857142857142</v>
      </c>
      <c r="BI16" s="164"/>
      <c r="BJ16" s="164"/>
    </row>
    <row r="17" spans="1:62" ht="25.5" customHeight="1">
      <c r="A17" s="3"/>
      <c r="B17" s="131" t="s">
        <v>172</v>
      </c>
      <c r="C17" s="131"/>
      <c r="D17" s="131"/>
      <c r="E17" s="131"/>
      <c r="F17" s="131" t="s">
        <v>168</v>
      </c>
      <c r="G17" s="131"/>
      <c r="H17" s="131"/>
      <c r="I17" s="131"/>
      <c r="J17" s="4"/>
      <c r="K17" s="129">
        <f t="shared" si="0"/>
        <v>285</v>
      </c>
      <c r="L17" s="129"/>
      <c r="M17" s="129"/>
      <c r="N17" s="129">
        <v>148</v>
      </c>
      <c r="O17" s="129"/>
      <c r="P17" s="129"/>
      <c r="Q17" s="129">
        <v>137</v>
      </c>
      <c r="R17" s="129"/>
      <c r="S17" s="129"/>
      <c r="T17" s="129">
        <f t="shared" si="2"/>
        <v>41</v>
      </c>
      <c r="U17" s="129"/>
      <c r="V17" s="129">
        <v>24</v>
      </c>
      <c r="W17" s="129"/>
      <c r="X17" s="129">
        <v>17</v>
      </c>
      <c r="Y17" s="129"/>
      <c r="Z17" s="129">
        <f t="shared" si="3"/>
        <v>51</v>
      </c>
      <c r="AA17" s="129"/>
      <c r="AB17" s="129">
        <v>24</v>
      </c>
      <c r="AC17" s="129"/>
      <c r="AD17" s="129">
        <v>27</v>
      </c>
      <c r="AE17" s="129"/>
      <c r="AF17" s="129">
        <f t="shared" si="4"/>
        <v>43</v>
      </c>
      <c r="AG17" s="129"/>
      <c r="AH17" s="129">
        <v>26</v>
      </c>
      <c r="AI17" s="129"/>
      <c r="AJ17" s="129">
        <v>17</v>
      </c>
      <c r="AK17" s="129"/>
      <c r="AL17" s="129">
        <f t="shared" si="5"/>
        <v>49</v>
      </c>
      <c r="AM17" s="129"/>
      <c r="AN17" s="129">
        <v>23</v>
      </c>
      <c r="AO17" s="129"/>
      <c r="AP17" s="129">
        <v>26</v>
      </c>
      <c r="AQ17" s="129"/>
      <c r="AR17" s="129">
        <f t="shared" si="6"/>
        <v>51</v>
      </c>
      <c r="AS17" s="129"/>
      <c r="AT17" s="129">
        <v>24</v>
      </c>
      <c r="AU17" s="129"/>
      <c r="AV17" s="129">
        <v>27</v>
      </c>
      <c r="AW17" s="129"/>
      <c r="AX17" s="129">
        <f t="shared" si="7"/>
        <v>50</v>
      </c>
      <c r="AY17" s="129"/>
      <c r="AZ17" s="129">
        <v>27</v>
      </c>
      <c r="BA17" s="129"/>
      <c r="BB17" s="129">
        <v>23</v>
      </c>
      <c r="BC17" s="129"/>
      <c r="BD17" s="129">
        <v>14</v>
      </c>
      <c r="BE17" s="129"/>
      <c r="BF17" s="129">
        <v>24</v>
      </c>
      <c r="BG17" s="129"/>
      <c r="BH17" s="164">
        <f t="shared" si="1"/>
        <v>20.357142857142858</v>
      </c>
      <c r="BI17" s="164"/>
      <c r="BJ17" s="164"/>
    </row>
    <row r="18" spans="1:62" ht="25.5" customHeight="1">
      <c r="A18" s="3"/>
      <c r="B18" s="131" t="s">
        <v>173</v>
      </c>
      <c r="C18" s="131"/>
      <c r="D18" s="131"/>
      <c r="E18" s="131"/>
      <c r="F18" s="131" t="s">
        <v>168</v>
      </c>
      <c r="G18" s="131"/>
      <c r="H18" s="131"/>
      <c r="I18" s="131"/>
      <c r="J18" s="4"/>
      <c r="K18" s="129">
        <f t="shared" si="0"/>
        <v>575</v>
      </c>
      <c r="L18" s="129"/>
      <c r="M18" s="129"/>
      <c r="N18" s="129">
        <v>296</v>
      </c>
      <c r="O18" s="129"/>
      <c r="P18" s="129"/>
      <c r="Q18" s="129">
        <v>279</v>
      </c>
      <c r="R18" s="129"/>
      <c r="S18" s="129"/>
      <c r="T18" s="129">
        <f t="shared" si="2"/>
        <v>80</v>
      </c>
      <c r="U18" s="129"/>
      <c r="V18" s="129">
        <v>36</v>
      </c>
      <c r="W18" s="129"/>
      <c r="X18" s="129">
        <v>44</v>
      </c>
      <c r="Y18" s="129"/>
      <c r="Z18" s="129">
        <f t="shared" si="3"/>
        <v>94</v>
      </c>
      <c r="AA18" s="129"/>
      <c r="AB18" s="129">
        <v>42</v>
      </c>
      <c r="AC18" s="129"/>
      <c r="AD18" s="129">
        <v>52</v>
      </c>
      <c r="AE18" s="129"/>
      <c r="AF18" s="129">
        <f t="shared" si="4"/>
        <v>92</v>
      </c>
      <c r="AG18" s="129"/>
      <c r="AH18" s="129">
        <v>48</v>
      </c>
      <c r="AI18" s="129"/>
      <c r="AJ18" s="129">
        <v>44</v>
      </c>
      <c r="AK18" s="129"/>
      <c r="AL18" s="129">
        <f t="shared" si="5"/>
        <v>99</v>
      </c>
      <c r="AM18" s="129"/>
      <c r="AN18" s="129">
        <v>52</v>
      </c>
      <c r="AO18" s="129"/>
      <c r="AP18" s="129">
        <v>47</v>
      </c>
      <c r="AQ18" s="129"/>
      <c r="AR18" s="129">
        <f t="shared" si="6"/>
        <v>94</v>
      </c>
      <c r="AS18" s="129"/>
      <c r="AT18" s="129">
        <v>51</v>
      </c>
      <c r="AU18" s="129"/>
      <c r="AV18" s="129">
        <v>43</v>
      </c>
      <c r="AW18" s="129"/>
      <c r="AX18" s="129">
        <f t="shared" si="7"/>
        <v>116</v>
      </c>
      <c r="AY18" s="129"/>
      <c r="AZ18" s="129">
        <v>67</v>
      </c>
      <c r="BA18" s="129"/>
      <c r="BB18" s="129">
        <v>49</v>
      </c>
      <c r="BC18" s="129"/>
      <c r="BD18" s="129">
        <v>18</v>
      </c>
      <c r="BE18" s="129"/>
      <c r="BF18" s="129">
        <v>26</v>
      </c>
      <c r="BG18" s="129"/>
      <c r="BH18" s="164">
        <f t="shared" si="1"/>
        <v>31.944444444444443</v>
      </c>
      <c r="BI18" s="164"/>
      <c r="BJ18" s="164"/>
    </row>
    <row r="19" spans="1:62" ht="25.5" customHeight="1">
      <c r="A19" s="3"/>
      <c r="B19" s="131" t="s">
        <v>174</v>
      </c>
      <c r="C19" s="131"/>
      <c r="D19" s="131"/>
      <c r="E19" s="131"/>
      <c r="F19" s="131" t="s">
        <v>168</v>
      </c>
      <c r="G19" s="131"/>
      <c r="H19" s="131"/>
      <c r="I19" s="131"/>
      <c r="J19" s="4"/>
      <c r="K19" s="129">
        <f t="shared" si="0"/>
        <v>638</v>
      </c>
      <c r="L19" s="129"/>
      <c r="M19" s="129"/>
      <c r="N19" s="129">
        <v>325</v>
      </c>
      <c r="O19" s="129"/>
      <c r="P19" s="129"/>
      <c r="Q19" s="129">
        <v>313</v>
      </c>
      <c r="R19" s="129"/>
      <c r="S19" s="129"/>
      <c r="T19" s="129">
        <f t="shared" si="2"/>
        <v>119</v>
      </c>
      <c r="U19" s="129"/>
      <c r="V19" s="129">
        <v>73</v>
      </c>
      <c r="W19" s="129"/>
      <c r="X19" s="129">
        <v>46</v>
      </c>
      <c r="Y19" s="129"/>
      <c r="Z19" s="129">
        <f t="shared" si="3"/>
        <v>118</v>
      </c>
      <c r="AA19" s="129"/>
      <c r="AB19" s="129">
        <v>62</v>
      </c>
      <c r="AC19" s="129"/>
      <c r="AD19" s="129">
        <v>56</v>
      </c>
      <c r="AE19" s="129"/>
      <c r="AF19" s="129">
        <f t="shared" si="4"/>
        <v>110</v>
      </c>
      <c r="AG19" s="129"/>
      <c r="AH19" s="129">
        <v>55</v>
      </c>
      <c r="AI19" s="129"/>
      <c r="AJ19" s="129">
        <v>55</v>
      </c>
      <c r="AK19" s="129"/>
      <c r="AL19" s="129">
        <f t="shared" si="5"/>
        <v>104</v>
      </c>
      <c r="AM19" s="129"/>
      <c r="AN19" s="129">
        <v>45</v>
      </c>
      <c r="AO19" s="129"/>
      <c r="AP19" s="129">
        <v>59</v>
      </c>
      <c r="AQ19" s="129"/>
      <c r="AR19" s="129">
        <f t="shared" si="6"/>
        <v>99</v>
      </c>
      <c r="AS19" s="129"/>
      <c r="AT19" s="129">
        <v>50</v>
      </c>
      <c r="AU19" s="129"/>
      <c r="AV19" s="129">
        <v>49</v>
      </c>
      <c r="AW19" s="129"/>
      <c r="AX19" s="129">
        <f t="shared" si="7"/>
        <v>88</v>
      </c>
      <c r="AY19" s="129"/>
      <c r="AZ19" s="129">
        <v>40</v>
      </c>
      <c r="BA19" s="129"/>
      <c r="BB19" s="129">
        <v>48</v>
      </c>
      <c r="BC19" s="129"/>
      <c r="BD19" s="129">
        <v>21</v>
      </c>
      <c r="BE19" s="129"/>
      <c r="BF19" s="129">
        <v>32</v>
      </c>
      <c r="BG19" s="129"/>
      <c r="BH19" s="164">
        <f t="shared" si="1"/>
        <v>30.38095238095238</v>
      </c>
      <c r="BI19" s="164"/>
      <c r="BJ19" s="164"/>
    </row>
    <row r="20" spans="1:62" ht="25.5" customHeight="1">
      <c r="A20" s="3"/>
      <c r="B20" s="131" t="s">
        <v>175</v>
      </c>
      <c r="C20" s="131"/>
      <c r="D20" s="131"/>
      <c r="E20" s="131"/>
      <c r="F20" s="131" t="s">
        <v>168</v>
      </c>
      <c r="G20" s="131"/>
      <c r="H20" s="131"/>
      <c r="I20" s="131"/>
      <c r="J20" s="4"/>
      <c r="K20" s="129">
        <f t="shared" si="0"/>
        <v>604</v>
      </c>
      <c r="L20" s="129"/>
      <c r="M20" s="129"/>
      <c r="N20" s="129">
        <v>327</v>
      </c>
      <c r="O20" s="129"/>
      <c r="P20" s="129"/>
      <c r="Q20" s="129">
        <v>277</v>
      </c>
      <c r="R20" s="129"/>
      <c r="S20" s="129"/>
      <c r="T20" s="129">
        <f t="shared" si="2"/>
        <v>93</v>
      </c>
      <c r="U20" s="129"/>
      <c r="V20" s="129">
        <v>52</v>
      </c>
      <c r="W20" s="129"/>
      <c r="X20" s="129">
        <v>41</v>
      </c>
      <c r="Y20" s="129"/>
      <c r="Z20" s="129">
        <f t="shared" si="3"/>
        <v>103</v>
      </c>
      <c r="AA20" s="129"/>
      <c r="AB20" s="129">
        <v>56</v>
      </c>
      <c r="AC20" s="129"/>
      <c r="AD20" s="129">
        <v>47</v>
      </c>
      <c r="AE20" s="129"/>
      <c r="AF20" s="129">
        <f t="shared" si="4"/>
        <v>110</v>
      </c>
      <c r="AG20" s="129"/>
      <c r="AH20" s="129">
        <v>68</v>
      </c>
      <c r="AI20" s="129"/>
      <c r="AJ20" s="129">
        <v>42</v>
      </c>
      <c r="AK20" s="129"/>
      <c r="AL20" s="129">
        <f t="shared" si="5"/>
        <v>87</v>
      </c>
      <c r="AM20" s="129"/>
      <c r="AN20" s="129">
        <v>50</v>
      </c>
      <c r="AO20" s="129"/>
      <c r="AP20" s="129">
        <v>37</v>
      </c>
      <c r="AQ20" s="129"/>
      <c r="AR20" s="129">
        <f t="shared" si="6"/>
        <v>105</v>
      </c>
      <c r="AS20" s="129"/>
      <c r="AT20" s="129">
        <v>56</v>
      </c>
      <c r="AU20" s="129"/>
      <c r="AV20" s="129">
        <v>49</v>
      </c>
      <c r="AW20" s="129"/>
      <c r="AX20" s="129">
        <f t="shared" si="7"/>
        <v>106</v>
      </c>
      <c r="AY20" s="129"/>
      <c r="AZ20" s="129">
        <v>45</v>
      </c>
      <c r="BA20" s="129"/>
      <c r="BB20" s="129">
        <v>61</v>
      </c>
      <c r="BC20" s="129"/>
      <c r="BD20" s="129">
        <v>20</v>
      </c>
      <c r="BE20" s="129"/>
      <c r="BF20" s="129">
        <v>30</v>
      </c>
      <c r="BG20" s="129"/>
      <c r="BH20" s="164">
        <f t="shared" si="1"/>
        <v>30.2</v>
      </c>
      <c r="BI20" s="164"/>
      <c r="BJ20" s="164"/>
    </row>
    <row r="21" spans="1:62" ht="25.5" customHeight="1">
      <c r="A21" s="3"/>
      <c r="B21" s="131" t="s">
        <v>176</v>
      </c>
      <c r="C21" s="131"/>
      <c r="D21" s="131"/>
      <c r="E21" s="131"/>
      <c r="F21" s="131" t="s">
        <v>168</v>
      </c>
      <c r="G21" s="131"/>
      <c r="H21" s="131"/>
      <c r="I21" s="131"/>
      <c r="J21" s="4"/>
      <c r="K21" s="129">
        <f t="shared" si="0"/>
        <v>336</v>
      </c>
      <c r="L21" s="129"/>
      <c r="M21" s="129"/>
      <c r="N21" s="129">
        <v>151</v>
      </c>
      <c r="O21" s="129"/>
      <c r="P21" s="129"/>
      <c r="Q21" s="129">
        <v>185</v>
      </c>
      <c r="R21" s="129"/>
      <c r="S21" s="129"/>
      <c r="T21" s="129">
        <f t="shared" si="2"/>
        <v>55</v>
      </c>
      <c r="U21" s="129"/>
      <c r="V21" s="129">
        <v>26</v>
      </c>
      <c r="W21" s="129"/>
      <c r="X21" s="129">
        <v>29</v>
      </c>
      <c r="Y21" s="129"/>
      <c r="Z21" s="129">
        <f t="shared" si="3"/>
        <v>55</v>
      </c>
      <c r="AA21" s="129"/>
      <c r="AB21" s="129">
        <v>27</v>
      </c>
      <c r="AC21" s="129"/>
      <c r="AD21" s="129">
        <v>28</v>
      </c>
      <c r="AE21" s="129"/>
      <c r="AF21" s="129">
        <f t="shared" si="4"/>
        <v>56</v>
      </c>
      <c r="AG21" s="129"/>
      <c r="AH21" s="129">
        <v>27</v>
      </c>
      <c r="AI21" s="129"/>
      <c r="AJ21" s="129">
        <v>29</v>
      </c>
      <c r="AK21" s="129"/>
      <c r="AL21" s="129">
        <f t="shared" si="5"/>
        <v>65</v>
      </c>
      <c r="AM21" s="129"/>
      <c r="AN21" s="129">
        <v>30</v>
      </c>
      <c r="AO21" s="129"/>
      <c r="AP21" s="129">
        <v>35</v>
      </c>
      <c r="AQ21" s="129"/>
      <c r="AR21" s="129">
        <f t="shared" si="6"/>
        <v>53</v>
      </c>
      <c r="AS21" s="129"/>
      <c r="AT21" s="129">
        <v>15</v>
      </c>
      <c r="AU21" s="129"/>
      <c r="AV21" s="129">
        <v>38</v>
      </c>
      <c r="AW21" s="129"/>
      <c r="AX21" s="129">
        <f t="shared" si="7"/>
        <v>52</v>
      </c>
      <c r="AY21" s="129"/>
      <c r="AZ21" s="129">
        <v>26</v>
      </c>
      <c r="BA21" s="129"/>
      <c r="BB21" s="129">
        <v>26</v>
      </c>
      <c r="BC21" s="129"/>
      <c r="BD21" s="129">
        <v>13</v>
      </c>
      <c r="BE21" s="129"/>
      <c r="BF21" s="129">
        <v>20</v>
      </c>
      <c r="BG21" s="129"/>
      <c r="BH21" s="164">
        <f t="shared" si="1"/>
        <v>25.846153846153847</v>
      </c>
      <c r="BI21" s="164"/>
      <c r="BJ21" s="164"/>
    </row>
    <row r="22" spans="1:62" ht="25.5" customHeight="1">
      <c r="A22" s="3"/>
      <c r="B22" s="131" t="s">
        <v>177</v>
      </c>
      <c r="C22" s="131"/>
      <c r="D22" s="131"/>
      <c r="E22" s="131"/>
      <c r="F22" s="131" t="s">
        <v>168</v>
      </c>
      <c r="G22" s="131"/>
      <c r="H22" s="131"/>
      <c r="I22" s="131"/>
      <c r="J22" s="4"/>
      <c r="K22" s="129">
        <f t="shared" si="0"/>
        <v>21</v>
      </c>
      <c r="L22" s="129"/>
      <c r="M22" s="129"/>
      <c r="N22" s="129">
        <v>12</v>
      </c>
      <c r="O22" s="129"/>
      <c r="P22" s="129"/>
      <c r="Q22" s="129">
        <v>9</v>
      </c>
      <c r="R22" s="129"/>
      <c r="S22" s="129"/>
      <c r="T22" s="129">
        <f t="shared" si="2"/>
        <v>4</v>
      </c>
      <c r="U22" s="129"/>
      <c r="V22" s="129">
        <v>2</v>
      </c>
      <c r="W22" s="129"/>
      <c r="X22" s="129">
        <v>2</v>
      </c>
      <c r="Y22" s="129"/>
      <c r="Z22" s="129">
        <f t="shared" si="3"/>
        <v>4</v>
      </c>
      <c r="AA22" s="129"/>
      <c r="AB22" s="129">
        <v>2</v>
      </c>
      <c r="AC22" s="129"/>
      <c r="AD22" s="129">
        <v>2</v>
      </c>
      <c r="AE22" s="129"/>
      <c r="AF22" s="129">
        <f t="shared" si="4"/>
        <v>5</v>
      </c>
      <c r="AG22" s="129"/>
      <c r="AH22" s="129">
        <v>4</v>
      </c>
      <c r="AI22" s="129"/>
      <c r="AJ22" s="129">
        <v>1</v>
      </c>
      <c r="AK22" s="129"/>
      <c r="AL22" s="129">
        <f t="shared" si="5"/>
        <v>3</v>
      </c>
      <c r="AM22" s="129"/>
      <c r="AN22" s="129">
        <v>2</v>
      </c>
      <c r="AO22" s="129"/>
      <c r="AP22" s="129">
        <v>1</v>
      </c>
      <c r="AQ22" s="129"/>
      <c r="AR22" s="129">
        <f t="shared" si="6"/>
        <v>3</v>
      </c>
      <c r="AS22" s="129"/>
      <c r="AT22" s="129">
        <v>1</v>
      </c>
      <c r="AU22" s="129"/>
      <c r="AV22" s="129">
        <v>2</v>
      </c>
      <c r="AW22" s="129"/>
      <c r="AX22" s="129">
        <f t="shared" si="7"/>
        <v>2</v>
      </c>
      <c r="AY22" s="129"/>
      <c r="AZ22" s="129">
        <v>1</v>
      </c>
      <c r="BA22" s="129"/>
      <c r="BB22" s="129">
        <v>1</v>
      </c>
      <c r="BC22" s="129"/>
      <c r="BD22" s="129">
        <v>4</v>
      </c>
      <c r="BE22" s="129"/>
      <c r="BF22" s="129">
        <v>8</v>
      </c>
      <c r="BG22" s="129"/>
      <c r="BH22" s="164">
        <f t="shared" si="1"/>
        <v>5.25</v>
      </c>
      <c r="BI22" s="164"/>
      <c r="BJ22" s="164"/>
    </row>
    <row r="23" spans="1:62" ht="25.5" customHeight="1">
      <c r="A23" s="3"/>
      <c r="B23" s="131" t="s">
        <v>178</v>
      </c>
      <c r="C23" s="131"/>
      <c r="D23" s="131"/>
      <c r="E23" s="131"/>
      <c r="F23" s="131" t="s">
        <v>168</v>
      </c>
      <c r="G23" s="131"/>
      <c r="H23" s="131"/>
      <c r="I23" s="131"/>
      <c r="J23" s="4"/>
      <c r="K23" s="129">
        <f t="shared" si="0"/>
        <v>391</v>
      </c>
      <c r="L23" s="129"/>
      <c r="M23" s="129"/>
      <c r="N23" s="129">
        <v>200</v>
      </c>
      <c r="O23" s="129"/>
      <c r="P23" s="129"/>
      <c r="Q23" s="129">
        <v>191</v>
      </c>
      <c r="R23" s="129"/>
      <c r="S23" s="129"/>
      <c r="T23" s="129">
        <f t="shared" si="2"/>
        <v>65</v>
      </c>
      <c r="U23" s="129"/>
      <c r="V23" s="129">
        <v>35</v>
      </c>
      <c r="W23" s="129"/>
      <c r="X23" s="129">
        <v>30</v>
      </c>
      <c r="Y23" s="129"/>
      <c r="Z23" s="129">
        <f t="shared" si="3"/>
        <v>62</v>
      </c>
      <c r="AA23" s="129"/>
      <c r="AB23" s="129">
        <v>33</v>
      </c>
      <c r="AC23" s="129"/>
      <c r="AD23" s="129">
        <v>29</v>
      </c>
      <c r="AE23" s="129"/>
      <c r="AF23" s="129">
        <f t="shared" si="4"/>
        <v>68</v>
      </c>
      <c r="AG23" s="129"/>
      <c r="AH23" s="129">
        <v>32</v>
      </c>
      <c r="AI23" s="129"/>
      <c r="AJ23" s="129">
        <v>36</v>
      </c>
      <c r="AK23" s="129"/>
      <c r="AL23" s="129">
        <f t="shared" si="5"/>
        <v>58</v>
      </c>
      <c r="AM23" s="129"/>
      <c r="AN23" s="129">
        <v>33</v>
      </c>
      <c r="AO23" s="129"/>
      <c r="AP23" s="129">
        <v>25</v>
      </c>
      <c r="AQ23" s="129"/>
      <c r="AR23" s="129">
        <f t="shared" si="6"/>
        <v>69</v>
      </c>
      <c r="AS23" s="129"/>
      <c r="AT23" s="129">
        <v>28</v>
      </c>
      <c r="AU23" s="129"/>
      <c r="AV23" s="129">
        <v>41</v>
      </c>
      <c r="AW23" s="129"/>
      <c r="AX23" s="129">
        <f t="shared" si="7"/>
        <v>69</v>
      </c>
      <c r="AY23" s="129"/>
      <c r="AZ23" s="129">
        <v>39</v>
      </c>
      <c r="BA23" s="129"/>
      <c r="BB23" s="129">
        <v>30</v>
      </c>
      <c r="BC23" s="129"/>
      <c r="BD23" s="129">
        <v>14</v>
      </c>
      <c r="BE23" s="129"/>
      <c r="BF23" s="129">
        <v>21</v>
      </c>
      <c r="BG23" s="129"/>
      <c r="BH23" s="164">
        <f t="shared" si="1"/>
        <v>27.928571428571427</v>
      </c>
      <c r="BI23" s="164"/>
      <c r="BJ23" s="164"/>
    </row>
    <row r="24" spans="1:62" ht="25.5" customHeight="1">
      <c r="A24" s="3"/>
      <c r="B24" s="131" t="s">
        <v>179</v>
      </c>
      <c r="C24" s="131"/>
      <c r="D24" s="131"/>
      <c r="E24" s="131"/>
      <c r="F24" s="131" t="s">
        <v>168</v>
      </c>
      <c r="G24" s="131"/>
      <c r="H24" s="131"/>
      <c r="I24" s="131"/>
      <c r="J24" s="4"/>
      <c r="K24" s="129">
        <f t="shared" si="0"/>
        <v>584</v>
      </c>
      <c r="L24" s="129"/>
      <c r="M24" s="129"/>
      <c r="N24" s="129">
        <v>309</v>
      </c>
      <c r="O24" s="129"/>
      <c r="P24" s="129"/>
      <c r="Q24" s="129">
        <v>275</v>
      </c>
      <c r="R24" s="129"/>
      <c r="S24" s="129"/>
      <c r="T24" s="129">
        <f t="shared" si="2"/>
        <v>99</v>
      </c>
      <c r="U24" s="129"/>
      <c r="V24" s="129">
        <v>55</v>
      </c>
      <c r="W24" s="129"/>
      <c r="X24" s="129">
        <v>44</v>
      </c>
      <c r="Y24" s="129"/>
      <c r="Z24" s="129">
        <f t="shared" si="3"/>
        <v>97</v>
      </c>
      <c r="AA24" s="129"/>
      <c r="AB24" s="129">
        <v>55</v>
      </c>
      <c r="AC24" s="129"/>
      <c r="AD24" s="129">
        <v>42</v>
      </c>
      <c r="AE24" s="129"/>
      <c r="AF24" s="129">
        <f t="shared" si="4"/>
        <v>90</v>
      </c>
      <c r="AG24" s="129"/>
      <c r="AH24" s="129">
        <v>47</v>
      </c>
      <c r="AI24" s="129"/>
      <c r="AJ24" s="129">
        <v>43</v>
      </c>
      <c r="AK24" s="129"/>
      <c r="AL24" s="129">
        <f t="shared" si="5"/>
        <v>98</v>
      </c>
      <c r="AM24" s="129"/>
      <c r="AN24" s="129">
        <v>57</v>
      </c>
      <c r="AO24" s="129"/>
      <c r="AP24" s="129">
        <v>41</v>
      </c>
      <c r="AQ24" s="129"/>
      <c r="AR24" s="129">
        <f t="shared" si="6"/>
        <v>104</v>
      </c>
      <c r="AS24" s="129"/>
      <c r="AT24" s="129">
        <v>52</v>
      </c>
      <c r="AU24" s="129"/>
      <c r="AV24" s="129">
        <v>52</v>
      </c>
      <c r="AW24" s="129"/>
      <c r="AX24" s="129">
        <f t="shared" si="7"/>
        <v>96</v>
      </c>
      <c r="AY24" s="129"/>
      <c r="AZ24" s="129">
        <v>43</v>
      </c>
      <c r="BA24" s="129"/>
      <c r="BB24" s="129">
        <v>53</v>
      </c>
      <c r="BC24" s="129"/>
      <c r="BD24" s="129">
        <v>20</v>
      </c>
      <c r="BE24" s="129"/>
      <c r="BF24" s="129">
        <v>29</v>
      </c>
      <c r="BG24" s="129"/>
      <c r="BH24" s="164">
        <f t="shared" si="1"/>
        <v>29.2</v>
      </c>
      <c r="BI24" s="164"/>
      <c r="BJ24" s="164"/>
    </row>
    <row r="25" spans="1:62" ht="25.5" customHeight="1">
      <c r="A25" s="3"/>
      <c r="B25" s="131" t="s">
        <v>180</v>
      </c>
      <c r="C25" s="131"/>
      <c r="D25" s="131"/>
      <c r="E25" s="131"/>
      <c r="F25" s="131" t="s">
        <v>168</v>
      </c>
      <c r="G25" s="131"/>
      <c r="H25" s="131"/>
      <c r="I25" s="131"/>
      <c r="J25" s="4"/>
      <c r="K25" s="129">
        <f t="shared" si="0"/>
        <v>306</v>
      </c>
      <c r="L25" s="129"/>
      <c r="M25" s="129"/>
      <c r="N25" s="129">
        <v>158</v>
      </c>
      <c r="O25" s="129"/>
      <c r="P25" s="129"/>
      <c r="Q25" s="129">
        <v>148</v>
      </c>
      <c r="R25" s="129"/>
      <c r="S25" s="129"/>
      <c r="T25" s="129">
        <f t="shared" si="2"/>
        <v>52</v>
      </c>
      <c r="U25" s="129"/>
      <c r="V25" s="129">
        <v>23</v>
      </c>
      <c r="W25" s="129"/>
      <c r="X25" s="129">
        <v>29</v>
      </c>
      <c r="Y25" s="129"/>
      <c r="Z25" s="129">
        <f t="shared" si="3"/>
        <v>50</v>
      </c>
      <c r="AA25" s="129"/>
      <c r="AB25" s="129">
        <v>25</v>
      </c>
      <c r="AC25" s="129"/>
      <c r="AD25" s="129">
        <v>25</v>
      </c>
      <c r="AE25" s="129"/>
      <c r="AF25" s="129">
        <f t="shared" si="4"/>
        <v>63</v>
      </c>
      <c r="AG25" s="129"/>
      <c r="AH25" s="129">
        <v>37</v>
      </c>
      <c r="AI25" s="129"/>
      <c r="AJ25" s="129">
        <v>26</v>
      </c>
      <c r="AK25" s="129"/>
      <c r="AL25" s="129">
        <f t="shared" si="5"/>
        <v>46</v>
      </c>
      <c r="AM25" s="129"/>
      <c r="AN25" s="129">
        <v>29</v>
      </c>
      <c r="AO25" s="129"/>
      <c r="AP25" s="129">
        <v>17</v>
      </c>
      <c r="AQ25" s="129"/>
      <c r="AR25" s="129">
        <f t="shared" si="6"/>
        <v>47</v>
      </c>
      <c r="AS25" s="129"/>
      <c r="AT25" s="129">
        <v>20</v>
      </c>
      <c r="AU25" s="129"/>
      <c r="AV25" s="129">
        <v>27</v>
      </c>
      <c r="AW25" s="129"/>
      <c r="AX25" s="129">
        <f t="shared" si="7"/>
        <v>48</v>
      </c>
      <c r="AY25" s="129"/>
      <c r="AZ25" s="129">
        <v>24</v>
      </c>
      <c r="BA25" s="129"/>
      <c r="BB25" s="129">
        <v>24</v>
      </c>
      <c r="BC25" s="129"/>
      <c r="BD25" s="129">
        <v>13</v>
      </c>
      <c r="BE25" s="129"/>
      <c r="BF25" s="129">
        <v>20</v>
      </c>
      <c r="BG25" s="129"/>
      <c r="BH25" s="164">
        <f t="shared" si="1"/>
        <v>23.53846153846154</v>
      </c>
      <c r="BI25" s="164"/>
      <c r="BJ25" s="164"/>
    </row>
    <row r="26" spans="1:62" ht="25.5" customHeight="1">
      <c r="A26" s="3"/>
      <c r="B26" s="131" t="s">
        <v>181</v>
      </c>
      <c r="C26" s="131"/>
      <c r="D26" s="131"/>
      <c r="E26" s="131"/>
      <c r="F26" s="131" t="s">
        <v>168</v>
      </c>
      <c r="G26" s="131"/>
      <c r="H26" s="131"/>
      <c r="I26" s="131"/>
      <c r="J26" s="4"/>
      <c r="K26" s="129">
        <f t="shared" si="0"/>
        <v>293</v>
      </c>
      <c r="L26" s="129"/>
      <c r="M26" s="129"/>
      <c r="N26" s="129">
        <v>170</v>
      </c>
      <c r="O26" s="129"/>
      <c r="P26" s="129"/>
      <c r="Q26" s="129">
        <v>123</v>
      </c>
      <c r="R26" s="129"/>
      <c r="S26" s="129"/>
      <c r="T26" s="129">
        <f t="shared" si="2"/>
        <v>64</v>
      </c>
      <c r="U26" s="129"/>
      <c r="V26" s="129">
        <v>38</v>
      </c>
      <c r="W26" s="129"/>
      <c r="X26" s="129">
        <v>26</v>
      </c>
      <c r="Y26" s="129"/>
      <c r="Z26" s="129">
        <f t="shared" si="3"/>
        <v>37</v>
      </c>
      <c r="AA26" s="129"/>
      <c r="AB26" s="129">
        <v>26</v>
      </c>
      <c r="AC26" s="129"/>
      <c r="AD26" s="129">
        <v>11</v>
      </c>
      <c r="AE26" s="129"/>
      <c r="AF26" s="129">
        <f t="shared" si="4"/>
        <v>54</v>
      </c>
      <c r="AG26" s="129"/>
      <c r="AH26" s="129">
        <v>29</v>
      </c>
      <c r="AI26" s="129"/>
      <c r="AJ26" s="129">
        <v>25</v>
      </c>
      <c r="AK26" s="129"/>
      <c r="AL26" s="129">
        <f t="shared" si="5"/>
        <v>41</v>
      </c>
      <c r="AM26" s="129"/>
      <c r="AN26" s="129">
        <v>27</v>
      </c>
      <c r="AO26" s="129"/>
      <c r="AP26" s="129">
        <v>14</v>
      </c>
      <c r="AQ26" s="129"/>
      <c r="AR26" s="129">
        <f t="shared" si="6"/>
        <v>52</v>
      </c>
      <c r="AS26" s="129"/>
      <c r="AT26" s="129">
        <v>29</v>
      </c>
      <c r="AU26" s="129"/>
      <c r="AV26" s="129">
        <v>23</v>
      </c>
      <c r="AW26" s="129"/>
      <c r="AX26" s="129">
        <f t="shared" si="7"/>
        <v>45</v>
      </c>
      <c r="AY26" s="129"/>
      <c r="AZ26" s="129">
        <v>21</v>
      </c>
      <c r="BA26" s="129"/>
      <c r="BB26" s="129">
        <v>24</v>
      </c>
      <c r="BC26" s="129"/>
      <c r="BD26" s="129">
        <v>11</v>
      </c>
      <c r="BE26" s="129"/>
      <c r="BF26" s="129">
        <v>19</v>
      </c>
      <c r="BG26" s="129"/>
      <c r="BH26" s="164">
        <f t="shared" si="1"/>
        <v>26.636363636363637</v>
      </c>
      <c r="BI26" s="164"/>
      <c r="BJ26" s="164"/>
    </row>
    <row r="27" spans="1:62" ht="25.5" customHeight="1">
      <c r="A27" s="3"/>
      <c r="B27" s="131" t="s">
        <v>182</v>
      </c>
      <c r="C27" s="131"/>
      <c r="D27" s="131"/>
      <c r="E27" s="131"/>
      <c r="F27" s="131" t="s">
        <v>168</v>
      </c>
      <c r="G27" s="131"/>
      <c r="H27" s="131"/>
      <c r="I27" s="131"/>
      <c r="J27" s="4"/>
      <c r="K27" s="129">
        <f t="shared" si="0"/>
        <v>510</v>
      </c>
      <c r="L27" s="129"/>
      <c r="M27" s="129"/>
      <c r="N27" s="129">
        <v>256</v>
      </c>
      <c r="O27" s="129"/>
      <c r="P27" s="129"/>
      <c r="Q27" s="129">
        <v>254</v>
      </c>
      <c r="R27" s="129"/>
      <c r="S27" s="129"/>
      <c r="T27" s="129">
        <f t="shared" si="2"/>
        <v>81</v>
      </c>
      <c r="U27" s="129"/>
      <c r="V27" s="129">
        <v>50</v>
      </c>
      <c r="W27" s="129"/>
      <c r="X27" s="129">
        <v>31</v>
      </c>
      <c r="Y27" s="129"/>
      <c r="Z27" s="129">
        <f t="shared" si="3"/>
        <v>75</v>
      </c>
      <c r="AA27" s="129"/>
      <c r="AB27" s="129">
        <v>37</v>
      </c>
      <c r="AC27" s="129"/>
      <c r="AD27" s="129">
        <v>38</v>
      </c>
      <c r="AE27" s="129"/>
      <c r="AF27" s="129">
        <f t="shared" si="4"/>
        <v>100</v>
      </c>
      <c r="AG27" s="129"/>
      <c r="AH27" s="129">
        <v>53</v>
      </c>
      <c r="AI27" s="129"/>
      <c r="AJ27" s="129">
        <v>47</v>
      </c>
      <c r="AK27" s="129"/>
      <c r="AL27" s="129">
        <f t="shared" si="5"/>
        <v>84</v>
      </c>
      <c r="AM27" s="129"/>
      <c r="AN27" s="129">
        <v>38</v>
      </c>
      <c r="AO27" s="129"/>
      <c r="AP27" s="129">
        <v>46</v>
      </c>
      <c r="AQ27" s="129"/>
      <c r="AR27" s="129">
        <f t="shared" si="6"/>
        <v>85</v>
      </c>
      <c r="AS27" s="129"/>
      <c r="AT27" s="129">
        <v>41</v>
      </c>
      <c r="AU27" s="129"/>
      <c r="AV27" s="129">
        <v>44</v>
      </c>
      <c r="AW27" s="129"/>
      <c r="AX27" s="129">
        <f t="shared" si="7"/>
        <v>85</v>
      </c>
      <c r="AY27" s="129"/>
      <c r="AZ27" s="129">
        <v>37</v>
      </c>
      <c r="BA27" s="129"/>
      <c r="BB27" s="129">
        <v>48</v>
      </c>
      <c r="BC27" s="129"/>
      <c r="BD27" s="129">
        <v>17</v>
      </c>
      <c r="BE27" s="129"/>
      <c r="BF27" s="129">
        <v>25</v>
      </c>
      <c r="BG27" s="129"/>
      <c r="BH27" s="164">
        <f t="shared" si="1"/>
        <v>30</v>
      </c>
      <c r="BI27" s="164"/>
      <c r="BJ27" s="164"/>
    </row>
    <row r="28" spans="1:62" ht="25.5" customHeight="1">
      <c r="A28" s="3"/>
      <c r="B28" s="3"/>
      <c r="C28" s="3"/>
      <c r="D28" s="3"/>
      <c r="E28" s="3"/>
      <c r="F28" s="3"/>
      <c r="G28" s="3"/>
      <c r="H28" s="3"/>
      <c r="I28" s="3"/>
      <c r="J28" s="4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64"/>
      <c r="BI28" s="164"/>
      <c r="BJ28" s="164"/>
    </row>
    <row r="29" spans="1:62" s="6" customFormat="1" ht="25.5" customHeight="1">
      <c r="A29" s="125" t="s">
        <v>381</v>
      </c>
      <c r="B29" s="125"/>
      <c r="C29" s="125"/>
      <c r="D29" s="125"/>
      <c r="E29" s="125"/>
      <c r="F29" s="125"/>
      <c r="G29" s="125"/>
      <c r="H29" s="13"/>
      <c r="I29" s="13"/>
      <c r="J29" s="5"/>
      <c r="K29" s="130">
        <f>SUM(N29:S29)</f>
        <v>68</v>
      </c>
      <c r="L29" s="130"/>
      <c r="M29" s="130"/>
      <c r="N29" s="130">
        <f>SUM(N30:P33)</f>
        <v>43</v>
      </c>
      <c r="O29" s="130"/>
      <c r="P29" s="130"/>
      <c r="Q29" s="130">
        <f>SUM(Q30:S33)</f>
        <v>25</v>
      </c>
      <c r="R29" s="130"/>
      <c r="S29" s="130"/>
      <c r="T29" s="130">
        <f>SUM(T30:U33)</f>
        <v>14</v>
      </c>
      <c r="U29" s="130"/>
      <c r="V29" s="130" t="s">
        <v>45</v>
      </c>
      <c r="W29" s="130"/>
      <c r="X29" s="130" t="s">
        <v>45</v>
      </c>
      <c r="Y29" s="130"/>
      <c r="Z29" s="130">
        <f>SUM(Z30:AA33)</f>
        <v>6</v>
      </c>
      <c r="AA29" s="130"/>
      <c r="AB29" s="130" t="s">
        <v>45</v>
      </c>
      <c r="AC29" s="130"/>
      <c r="AD29" s="130" t="s">
        <v>45</v>
      </c>
      <c r="AE29" s="130"/>
      <c r="AF29" s="130">
        <f>SUM(AF30:AG33)</f>
        <v>9</v>
      </c>
      <c r="AG29" s="130"/>
      <c r="AH29" s="130" t="s">
        <v>45</v>
      </c>
      <c r="AI29" s="130"/>
      <c r="AJ29" s="130" t="s">
        <v>45</v>
      </c>
      <c r="AK29" s="130"/>
      <c r="AL29" s="130">
        <f>SUM(AL30:AM33)</f>
        <v>10</v>
      </c>
      <c r="AM29" s="130"/>
      <c r="AN29" s="130" t="s">
        <v>45</v>
      </c>
      <c r="AO29" s="130"/>
      <c r="AP29" s="130" t="s">
        <v>45</v>
      </c>
      <c r="AQ29" s="130"/>
      <c r="AR29" s="130">
        <f>SUM(AR30:AS33)</f>
        <v>15</v>
      </c>
      <c r="AS29" s="130"/>
      <c r="AT29" s="130" t="s">
        <v>45</v>
      </c>
      <c r="AU29" s="130"/>
      <c r="AV29" s="130" t="s">
        <v>45</v>
      </c>
      <c r="AW29" s="130"/>
      <c r="AX29" s="130">
        <f>SUM(AX30:AY33)</f>
        <v>14</v>
      </c>
      <c r="AY29" s="130"/>
      <c r="AZ29" s="130" t="s">
        <v>45</v>
      </c>
      <c r="BA29" s="130"/>
      <c r="BB29" s="130" t="s">
        <v>45</v>
      </c>
      <c r="BC29" s="130"/>
      <c r="BD29" s="130">
        <f>SUM(BD30:BE33)</f>
        <v>30</v>
      </c>
      <c r="BE29" s="130"/>
      <c r="BF29" s="130">
        <v>-251</v>
      </c>
      <c r="BG29" s="130"/>
      <c r="BH29" s="163">
        <f>K29/BD29</f>
        <v>2.2666666666666666</v>
      </c>
      <c r="BI29" s="163"/>
      <c r="BJ29" s="163"/>
    </row>
    <row r="30" spans="1:62" ht="25.5" customHeight="1">
      <c r="A30" s="3"/>
      <c r="B30" s="131" t="s">
        <v>183</v>
      </c>
      <c r="C30" s="131"/>
      <c r="D30" s="131"/>
      <c r="E30" s="131"/>
      <c r="F30" s="161"/>
      <c r="G30" s="161"/>
      <c r="H30" s="161"/>
      <c r="I30" s="161"/>
      <c r="J30" s="4"/>
      <c r="K30" s="129">
        <f>SUM(N30:S30)</f>
        <v>21</v>
      </c>
      <c r="L30" s="129"/>
      <c r="M30" s="129"/>
      <c r="N30" s="129">
        <v>17</v>
      </c>
      <c r="O30" s="129"/>
      <c r="P30" s="129"/>
      <c r="Q30" s="129">
        <v>4</v>
      </c>
      <c r="R30" s="129"/>
      <c r="S30" s="129"/>
      <c r="T30" s="129">
        <v>6</v>
      </c>
      <c r="U30" s="129"/>
      <c r="V30" s="129" t="s">
        <v>45</v>
      </c>
      <c r="W30" s="129"/>
      <c r="X30" s="129" t="s">
        <v>45</v>
      </c>
      <c r="Y30" s="129"/>
      <c r="Z30" s="129">
        <v>3</v>
      </c>
      <c r="AA30" s="129"/>
      <c r="AB30" s="129" t="s">
        <v>45</v>
      </c>
      <c r="AC30" s="129"/>
      <c r="AD30" s="129" t="s">
        <v>45</v>
      </c>
      <c r="AE30" s="129"/>
      <c r="AF30" s="129">
        <v>1</v>
      </c>
      <c r="AG30" s="129"/>
      <c r="AH30" s="129" t="s">
        <v>45</v>
      </c>
      <c r="AI30" s="129"/>
      <c r="AJ30" s="129" t="s">
        <v>45</v>
      </c>
      <c r="AK30" s="129"/>
      <c r="AL30" s="129">
        <v>3</v>
      </c>
      <c r="AM30" s="129"/>
      <c r="AN30" s="129" t="s">
        <v>45</v>
      </c>
      <c r="AO30" s="129"/>
      <c r="AP30" s="129" t="s">
        <v>45</v>
      </c>
      <c r="AQ30" s="129"/>
      <c r="AR30" s="129">
        <v>7</v>
      </c>
      <c r="AS30" s="129"/>
      <c r="AT30" s="129" t="s">
        <v>45</v>
      </c>
      <c r="AU30" s="129"/>
      <c r="AV30" s="129" t="s">
        <v>45</v>
      </c>
      <c r="AW30" s="129"/>
      <c r="AX30" s="129">
        <v>1</v>
      </c>
      <c r="AY30" s="129"/>
      <c r="AZ30" s="129" t="s">
        <v>45</v>
      </c>
      <c r="BA30" s="129"/>
      <c r="BB30" s="129" t="s">
        <v>45</v>
      </c>
      <c r="BC30" s="129"/>
      <c r="BD30" s="129">
        <v>7</v>
      </c>
      <c r="BE30" s="129"/>
      <c r="BF30" s="129">
        <v>-57</v>
      </c>
      <c r="BG30" s="129"/>
      <c r="BH30" s="164">
        <f>K30/BD30</f>
        <v>3</v>
      </c>
      <c r="BI30" s="164"/>
      <c r="BJ30" s="164"/>
    </row>
    <row r="31" spans="1:62" ht="25.5" customHeight="1">
      <c r="A31" s="3"/>
      <c r="B31" s="131" t="s">
        <v>184</v>
      </c>
      <c r="C31" s="131"/>
      <c r="D31" s="131"/>
      <c r="E31" s="131"/>
      <c r="F31" s="161"/>
      <c r="G31" s="161"/>
      <c r="H31" s="161"/>
      <c r="I31" s="161"/>
      <c r="J31" s="4"/>
      <c r="K31" s="129">
        <f>SUM(N31:S31)</f>
        <v>12</v>
      </c>
      <c r="L31" s="129"/>
      <c r="M31" s="129"/>
      <c r="N31" s="129">
        <v>6</v>
      </c>
      <c r="O31" s="129"/>
      <c r="P31" s="129"/>
      <c r="Q31" s="129">
        <v>6</v>
      </c>
      <c r="R31" s="129"/>
      <c r="S31" s="129"/>
      <c r="T31" s="129">
        <v>3</v>
      </c>
      <c r="U31" s="129"/>
      <c r="V31" s="129" t="s">
        <v>45</v>
      </c>
      <c r="W31" s="129"/>
      <c r="X31" s="129" t="s">
        <v>45</v>
      </c>
      <c r="Y31" s="129"/>
      <c r="Z31" s="129">
        <v>1</v>
      </c>
      <c r="AA31" s="129"/>
      <c r="AB31" s="129" t="s">
        <v>45</v>
      </c>
      <c r="AC31" s="129"/>
      <c r="AD31" s="129" t="s">
        <v>45</v>
      </c>
      <c r="AE31" s="129"/>
      <c r="AF31" s="129">
        <v>1</v>
      </c>
      <c r="AG31" s="129"/>
      <c r="AH31" s="129" t="s">
        <v>45</v>
      </c>
      <c r="AI31" s="129"/>
      <c r="AJ31" s="129" t="s">
        <v>45</v>
      </c>
      <c r="AK31" s="129"/>
      <c r="AL31" s="129">
        <v>2</v>
      </c>
      <c r="AM31" s="129"/>
      <c r="AN31" s="129" t="s">
        <v>45</v>
      </c>
      <c r="AO31" s="129"/>
      <c r="AP31" s="129" t="s">
        <v>45</v>
      </c>
      <c r="AQ31" s="129"/>
      <c r="AR31" s="129">
        <v>1</v>
      </c>
      <c r="AS31" s="129"/>
      <c r="AT31" s="129" t="s">
        <v>45</v>
      </c>
      <c r="AU31" s="129"/>
      <c r="AV31" s="129" t="s">
        <v>45</v>
      </c>
      <c r="AW31" s="129"/>
      <c r="AX31" s="129">
        <v>4</v>
      </c>
      <c r="AY31" s="129"/>
      <c r="AZ31" s="129" t="s">
        <v>45</v>
      </c>
      <c r="BA31" s="129"/>
      <c r="BB31" s="129" t="s">
        <v>45</v>
      </c>
      <c r="BC31" s="129"/>
      <c r="BD31" s="129">
        <v>5</v>
      </c>
      <c r="BE31" s="129"/>
      <c r="BF31" s="129">
        <v>-70</v>
      </c>
      <c r="BG31" s="129"/>
      <c r="BH31" s="164">
        <f>K31/BD31</f>
        <v>2.4</v>
      </c>
      <c r="BI31" s="164"/>
      <c r="BJ31" s="164"/>
    </row>
    <row r="32" spans="1:62" ht="25.5" customHeight="1">
      <c r="A32" s="3"/>
      <c r="B32" s="131" t="s">
        <v>185</v>
      </c>
      <c r="C32" s="131"/>
      <c r="D32" s="131"/>
      <c r="E32" s="131"/>
      <c r="F32" s="161"/>
      <c r="G32" s="161"/>
      <c r="H32" s="161"/>
      <c r="I32" s="161"/>
      <c r="J32" s="4"/>
      <c r="K32" s="129">
        <f>SUM(N32:S32)</f>
        <v>20</v>
      </c>
      <c r="L32" s="129"/>
      <c r="M32" s="129"/>
      <c r="N32" s="129">
        <v>12</v>
      </c>
      <c r="O32" s="129"/>
      <c r="P32" s="129"/>
      <c r="Q32" s="129">
        <v>8</v>
      </c>
      <c r="R32" s="129"/>
      <c r="S32" s="129"/>
      <c r="T32" s="129">
        <v>3</v>
      </c>
      <c r="U32" s="129"/>
      <c r="V32" s="129" t="s">
        <v>45</v>
      </c>
      <c r="W32" s="129"/>
      <c r="X32" s="129" t="s">
        <v>45</v>
      </c>
      <c r="Y32" s="129"/>
      <c r="Z32" s="129">
        <v>1</v>
      </c>
      <c r="AA32" s="129"/>
      <c r="AB32" s="129" t="s">
        <v>45</v>
      </c>
      <c r="AC32" s="129"/>
      <c r="AD32" s="129" t="s">
        <v>45</v>
      </c>
      <c r="AE32" s="129"/>
      <c r="AF32" s="129">
        <v>2</v>
      </c>
      <c r="AG32" s="129"/>
      <c r="AH32" s="129" t="s">
        <v>45</v>
      </c>
      <c r="AI32" s="129"/>
      <c r="AJ32" s="129" t="s">
        <v>45</v>
      </c>
      <c r="AK32" s="129"/>
      <c r="AL32" s="129">
        <v>2</v>
      </c>
      <c r="AM32" s="129"/>
      <c r="AN32" s="129" t="s">
        <v>45</v>
      </c>
      <c r="AO32" s="129"/>
      <c r="AP32" s="129" t="s">
        <v>45</v>
      </c>
      <c r="AQ32" s="129"/>
      <c r="AR32" s="129">
        <v>6</v>
      </c>
      <c r="AS32" s="129"/>
      <c r="AT32" s="129" t="s">
        <v>45</v>
      </c>
      <c r="AU32" s="129"/>
      <c r="AV32" s="129" t="s">
        <v>45</v>
      </c>
      <c r="AW32" s="129"/>
      <c r="AX32" s="129">
        <v>6</v>
      </c>
      <c r="AY32" s="129"/>
      <c r="AZ32" s="129" t="s">
        <v>45</v>
      </c>
      <c r="BA32" s="129"/>
      <c r="BB32" s="129" t="s">
        <v>45</v>
      </c>
      <c r="BC32" s="129"/>
      <c r="BD32" s="129">
        <v>9</v>
      </c>
      <c r="BE32" s="129"/>
      <c r="BF32" s="129">
        <v>-41</v>
      </c>
      <c r="BG32" s="129"/>
      <c r="BH32" s="164">
        <f>K32/BD32</f>
        <v>2.2222222222222223</v>
      </c>
      <c r="BI32" s="164"/>
      <c r="BJ32" s="164"/>
    </row>
    <row r="33" spans="1:62" ht="25.5" customHeight="1">
      <c r="A33" s="3"/>
      <c r="B33" s="159" t="s">
        <v>186</v>
      </c>
      <c r="C33" s="159"/>
      <c r="D33" s="159"/>
      <c r="E33" s="159"/>
      <c r="F33" s="159"/>
      <c r="G33" s="159"/>
      <c r="H33" s="159"/>
      <c r="I33" s="159"/>
      <c r="J33" s="4"/>
      <c r="K33" s="129">
        <f>SUM(N33:S33)</f>
        <v>15</v>
      </c>
      <c r="L33" s="129"/>
      <c r="M33" s="129"/>
      <c r="N33" s="129">
        <v>8</v>
      </c>
      <c r="O33" s="129"/>
      <c r="P33" s="129"/>
      <c r="Q33" s="129">
        <v>7</v>
      </c>
      <c r="R33" s="129"/>
      <c r="S33" s="129"/>
      <c r="T33" s="129">
        <v>2</v>
      </c>
      <c r="U33" s="129"/>
      <c r="V33" s="129" t="s">
        <v>45</v>
      </c>
      <c r="W33" s="129"/>
      <c r="X33" s="129" t="s">
        <v>45</v>
      </c>
      <c r="Y33" s="129"/>
      <c r="Z33" s="129">
        <v>1</v>
      </c>
      <c r="AA33" s="129"/>
      <c r="AB33" s="129" t="s">
        <v>45</v>
      </c>
      <c r="AC33" s="129"/>
      <c r="AD33" s="129" t="s">
        <v>45</v>
      </c>
      <c r="AE33" s="129"/>
      <c r="AF33" s="129">
        <v>5</v>
      </c>
      <c r="AG33" s="129"/>
      <c r="AH33" s="129" t="s">
        <v>45</v>
      </c>
      <c r="AI33" s="129"/>
      <c r="AJ33" s="129" t="s">
        <v>45</v>
      </c>
      <c r="AK33" s="129"/>
      <c r="AL33" s="129">
        <v>3</v>
      </c>
      <c r="AM33" s="129"/>
      <c r="AN33" s="129" t="s">
        <v>45</v>
      </c>
      <c r="AO33" s="129"/>
      <c r="AP33" s="129" t="s">
        <v>45</v>
      </c>
      <c r="AQ33" s="129"/>
      <c r="AR33" s="129">
        <v>1</v>
      </c>
      <c r="AS33" s="129"/>
      <c r="AT33" s="129" t="s">
        <v>45</v>
      </c>
      <c r="AU33" s="129"/>
      <c r="AV33" s="129" t="s">
        <v>45</v>
      </c>
      <c r="AW33" s="129"/>
      <c r="AX33" s="129">
        <v>3</v>
      </c>
      <c r="AY33" s="129"/>
      <c r="AZ33" s="129" t="s">
        <v>45</v>
      </c>
      <c r="BA33" s="129"/>
      <c r="BB33" s="129" t="s">
        <v>45</v>
      </c>
      <c r="BC33" s="129"/>
      <c r="BD33" s="129">
        <v>9</v>
      </c>
      <c r="BE33" s="129"/>
      <c r="BF33" s="129">
        <v>-87</v>
      </c>
      <c r="BG33" s="129"/>
      <c r="BH33" s="164">
        <f>K33/BD33</f>
        <v>1.6666666666666667</v>
      </c>
      <c r="BI33" s="164"/>
      <c r="BJ33" s="164"/>
    </row>
    <row r="34" spans="1:62" ht="25.5" customHeight="1">
      <c r="A34" s="3"/>
      <c r="B34" s="3"/>
      <c r="C34" s="3"/>
      <c r="D34" s="3"/>
      <c r="E34" s="3"/>
      <c r="F34" s="3"/>
      <c r="G34" s="3"/>
      <c r="H34" s="3"/>
      <c r="I34" s="3"/>
      <c r="J34" s="4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64"/>
      <c r="BI34" s="164"/>
      <c r="BJ34" s="164"/>
    </row>
    <row r="35" spans="1:62" s="6" customFormat="1" ht="25.5" customHeight="1">
      <c r="A35" s="160" t="s">
        <v>79</v>
      </c>
      <c r="B35" s="160"/>
      <c r="C35" s="160"/>
      <c r="D35" s="160"/>
      <c r="E35" s="160"/>
      <c r="F35" s="160"/>
      <c r="G35" s="160"/>
      <c r="H35" s="13"/>
      <c r="I35" s="13"/>
      <c r="J35" s="5"/>
      <c r="K35" s="130">
        <f>SUM(N35:S35)</f>
        <v>185</v>
      </c>
      <c r="L35" s="130"/>
      <c r="M35" s="130"/>
      <c r="N35" s="130">
        <f>SUM(N36)</f>
        <v>70</v>
      </c>
      <c r="O35" s="130"/>
      <c r="P35" s="130"/>
      <c r="Q35" s="130">
        <f>SUM(Q36)</f>
        <v>115</v>
      </c>
      <c r="R35" s="130"/>
      <c r="S35" s="130"/>
      <c r="T35" s="130">
        <f>SUM(T36)</f>
        <v>37</v>
      </c>
      <c r="U35" s="130"/>
      <c r="V35" s="130">
        <f>SUM(V36)</f>
        <v>15</v>
      </c>
      <c r="W35" s="130"/>
      <c r="X35" s="130">
        <f>SUM(X36)</f>
        <v>22</v>
      </c>
      <c r="Y35" s="130"/>
      <c r="Z35" s="130">
        <f>SUM(Z36)</f>
        <v>35</v>
      </c>
      <c r="AA35" s="130"/>
      <c r="AB35" s="130">
        <f>SUM(AB36)</f>
        <v>14</v>
      </c>
      <c r="AC35" s="130"/>
      <c r="AD35" s="130">
        <f>SUM(AD36)</f>
        <v>21</v>
      </c>
      <c r="AE35" s="130"/>
      <c r="AF35" s="130">
        <f>SUM(AF36)</f>
        <v>39</v>
      </c>
      <c r="AG35" s="130"/>
      <c r="AH35" s="130">
        <f>SUM(AH36)</f>
        <v>7</v>
      </c>
      <c r="AI35" s="130"/>
      <c r="AJ35" s="130">
        <f>SUM(AJ36)</f>
        <v>32</v>
      </c>
      <c r="AK35" s="130"/>
      <c r="AL35" s="130">
        <f>SUM(AL36)</f>
        <v>21</v>
      </c>
      <c r="AM35" s="130"/>
      <c r="AN35" s="130">
        <f>SUM(AN36)</f>
        <v>11</v>
      </c>
      <c r="AO35" s="130"/>
      <c r="AP35" s="130">
        <f>SUM(AP36)</f>
        <v>10</v>
      </c>
      <c r="AQ35" s="130"/>
      <c r="AR35" s="130">
        <f>SUM(AR36)</f>
        <v>27</v>
      </c>
      <c r="AS35" s="130"/>
      <c r="AT35" s="130">
        <f>SUM(AT36)</f>
        <v>15</v>
      </c>
      <c r="AU35" s="130"/>
      <c r="AV35" s="130">
        <f>SUM(AV36)</f>
        <v>12</v>
      </c>
      <c r="AW35" s="130"/>
      <c r="AX35" s="130">
        <f>SUM(AX36)</f>
        <v>26</v>
      </c>
      <c r="AY35" s="130"/>
      <c r="AZ35" s="130">
        <f>SUM(AZ36)</f>
        <v>8</v>
      </c>
      <c r="BA35" s="130"/>
      <c r="BB35" s="130">
        <f>SUM(BB36)</f>
        <v>18</v>
      </c>
      <c r="BC35" s="130"/>
      <c r="BD35" s="130">
        <f>SUM(BD36)</f>
        <v>6</v>
      </c>
      <c r="BE35" s="130"/>
      <c r="BF35" s="130">
        <f>SUM(BF36)</f>
        <v>8</v>
      </c>
      <c r="BG35" s="130"/>
      <c r="BH35" s="163">
        <f>K35/BD35</f>
        <v>30.833333333333332</v>
      </c>
      <c r="BI35" s="163"/>
      <c r="BJ35" s="163"/>
    </row>
    <row r="36" spans="1:62" ht="25.5" customHeight="1" thickBot="1">
      <c r="A36" s="3"/>
      <c r="B36" s="131" t="s">
        <v>187</v>
      </c>
      <c r="C36" s="131"/>
      <c r="D36" s="131"/>
      <c r="E36" s="131"/>
      <c r="F36" s="131" t="s">
        <v>80</v>
      </c>
      <c r="G36" s="131"/>
      <c r="H36" s="131"/>
      <c r="I36" s="131"/>
      <c r="J36" s="4"/>
      <c r="K36" s="129">
        <f>SUM(N36:S36)</f>
        <v>185</v>
      </c>
      <c r="L36" s="129"/>
      <c r="M36" s="129"/>
      <c r="N36" s="129">
        <v>70</v>
      </c>
      <c r="O36" s="129"/>
      <c r="P36" s="129"/>
      <c r="Q36" s="129">
        <v>115</v>
      </c>
      <c r="R36" s="129"/>
      <c r="S36" s="129"/>
      <c r="T36" s="129">
        <f>SUM(V36:Y36)</f>
        <v>37</v>
      </c>
      <c r="U36" s="129"/>
      <c r="V36" s="129">
        <v>15</v>
      </c>
      <c r="W36" s="129"/>
      <c r="X36" s="129">
        <v>22</v>
      </c>
      <c r="Y36" s="129"/>
      <c r="Z36" s="129">
        <f>SUM(AB36:AE36)</f>
        <v>35</v>
      </c>
      <c r="AA36" s="129"/>
      <c r="AB36" s="129">
        <v>14</v>
      </c>
      <c r="AC36" s="129"/>
      <c r="AD36" s="129">
        <v>21</v>
      </c>
      <c r="AE36" s="129"/>
      <c r="AF36" s="129">
        <f>SUM(AH36:AK36)</f>
        <v>39</v>
      </c>
      <c r="AG36" s="129"/>
      <c r="AH36" s="129">
        <v>7</v>
      </c>
      <c r="AI36" s="129"/>
      <c r="AJ36" s="129">
        <v>32</v>
      </c>
      <c r="AK36" s="129"/>
      <c r="AL36" s="129">
        <f>SUM(AN36:AQ36)</f>
        <v>21</v>
      </c>
      <c r="AM36" s="129"/>
      <c r="AN36" s="129">
        <v>11</v>
      </c>
      <c r="AO36" s="129"/>
      <c r="AP36" s="129">
        <v>10</v>
      </c>
      <c r="AQ36" s="129"/>
      <c r="AR36" s="129">
        <f>SUM(AT36:AW36)</f>
        <v>27</v>
      </c>
      <c r="AS36" s="129"/>
      <c r="AT36" s="129">
        <v>15</v>
      </c>
      <c r="AU36" s="129"/>
      <c r="AV36" s="129">
        <v>12</v>
      </c>
      <c r="AW36" s="129"/>
      <c r="AX36" s="129">
        <f>SUM(AZ36:BC36)</f>
        <v>26</v>
      </c>
      <c r="AY36" s="129"/>
      <c r="AZ36" s="129">
        <v>8</v>
      </c>
      <c r="BA36" s="129"/>
      <c r="BB36" s="129">
        <v>18</v>
      </c>
      <c r="BC36" s="129"/>
      <c r="BD36" s="129">
        <v>6</v>
      </c>
      <c r="BE36" s="129"/>
      <c r="BF36" s="129">
        <v>8</v>
      </c>
      <c r="BG36" s="129"/>
      <c r="BH36" s="164">
        <f>K36/BD36</f>
        <v>30.833333333333332</v>
      </c>
      <c r="BI36" s="164"/>
      <c r="BJ36" s="164"/>
    </row>
    <row r="37" spans="1:62" ht="20.25" customHeight="1">
      <c r="A37" s="7" t="s">
        <v>188</v>
      </c>
      <c r="B37" s="169" t="s">
        <v>189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167" t="s">
        <v>85</v>
      </c>
      <c r="BG37" s="168"/>
      <c r="BH37" s="168"/>
      <c r="BI37" s="168"/>
      <c r="BJ37" s="168"/>
    </row>
    <row r="38" spans="1:62" ht="20.25" customHeight="1">
      <c r="A38" s="3" t="s">
        <v>188</v>
      </c>
      <c r="B38" s="127" t="s">
        <v>190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BE38" s="165" t="s">
        <v>86</v>
      </c>
      <c r="BF38" s="166"/>
      <c r="BG38" s="166"/>
      <c r="BH38" s="166"/>
      <c r="BI38" s="166"/>
      <c r="BJ38" s="166"/>
    </row>
    <row r="39" spans="1:62" ht="20.25" customHeight="1">
      <c r="A39" s="3" t="s">
        <v>188</v>
      </c>
      <c r="B39" s="127" t="s">
        <v>191</v>
      </c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8"/>
      <c r="Z39" s="18"/>
      <c r="AA39" s="18"/>
      <c r="BE39" s="142" t="s">
        <v>192</v>
      </c>
      <c r="BF39" s="143"/>
      <c r="BG39" s="143"/>
      <c r="BH39" s="143"/>
      <c r="BI39" s="143"/>
      <c r="BJ39" s="143"/>
    </row>
    <row r="40" spans="1:15" ht="20.25" customHeight="1">
      <c r="A40" s="3" t="s">
        <v>188</v>
      </c>
      <c r="B40" s="127" t="s">
        <v>193</v>
      </c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</row>
    <row r="41" spans="1:16" ht="21.75" customHeight="1">
      <c r="A41" s="3" t="s">
        <v>188</v>
      </c>
      <c r="B41" s="127" t="s">
        <v>194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</row>
  </sheetData>
  <mergeCells count="860">
    <mergeCell ref="V30:W30"/>
    <mergeCell ref="X30:Y30"/>
    <mergeCell ref="G5:I5"/>
    <mergeCell ref="B5:D5"/>
    <mergeCell ref="B6:D6"/>
    <mergeCell ref="B7:D7"/>
    <mergeCell ref="G6:I6"/>
    <mergeCell ref="K30:M30"/>
    <mergeCell ref="N30:P30"/>
    <mergeCell ref="Q30:S30"/>
    <mergeCell ref="B36:E36"/>
    <mergeCell ref="F36:I36"/>
    <mergeCell ref="B37:M37"/>
    <mergeCell ref="B40:O40"/>
    <mergeCell ref="B39:X39"/>
    <mergeCell ref="K36:M36"/>
    <mergeCell ref="N36:P36"/>
    <mergeCell ref="Q36:S36"/>
    <mergeCell ref="T36:U36"/>
    <mergeCell ref="V36:W36"/>
    <mergeCell ref="AB36:AC36"/>
    <mergeCell ref="AD36:AE36"/>
    <mergeCell ref="AF36:AG36"/>
    <mergeCell ref="AH36:AI36"/>
    <mergeCell ref="BE38:BJ38"/>
    <mergeCell ref="BH36:BJ36"/>
    <mergeCell ref="BF37:BJ37"/>
    <mergeCell ref="BB36:BC36"/>
    <mergeCell ref="BD36:BE36"/>
    <mergeCell ref="BF36:BG36"/>
    <mergeCell ref="AP36:AQ36"/>
    <mergeCell ref="B38:O38"/>
    <mergeCell ref="AR36:AS36"/>
    <mergeCell ref="AZ35:BA35"/>
    <mergeCell ref="AJ36:AK36"/>
    <mergeCell ref="AL36:AM36"/>
    <mergeCell ref="AN36:AO36"/>
    <mergeCell ref="AZ36:BA36"/>
    <mergeCell ref="AT36:AU36"/>
    <mergeCell ref="AV36:AW36"/>
    <mergeCell ref="AX36:AY36"/>
    <mergeCell ref="BD35:BE35"/>
    <mergeCell ref="BF35:BG35"/>
    <mergeCell ref="BH35:BJ35"/>
    <mergeCell ref="X36:Y36"/>
    <mergeCell ref="Z36:AA36"/>
    <mergeCell ref="AV35:AW35"/>
    <mergeCell ref="BB35:BC35"/>
    <mergeCell ref="AR35:AS35"/>
    <mergeCell ref="AT35:AU35"/>
    <mergeCell ref="AF35:AG35"/>
    <mergeCell ref="AH35:AI35"/>
    <mergeCell ref="AJ35:AK35"/>
    <mergeCell ref="AL35:AM35"/>
    <mergeCell ref="AN35:AO35"/>
    <mergeCell ref="AP35:AQ35"/>
    <mergeCell ref="AX35:AY35"/>
    <mergeCell ref="BH34:BJ34"/>
    <mergeCell ref="BF34:BG34"/>
    <mergeCell ref="AN34:AO34"/>
    <mergeCell ref="AP34:AQ34"/>
    <mergeCell ref="K35:M35"/>
    <mergeCell ref="N35:P35"/>
    <mergeCell ref="Q35:S35"/>
    <mergeCell ref="T35:U35"/>
    <mergeCell ref="V35:W35"/>
    <mergeCell ref="X35:Y35"/>
    <mergeCell ref="Z35:AA35"/>
    <mergeCell ref="AB35:AC35"/>
    <mergeCell ref="AD35:AE35"/>
    <mergeCell ref="AZ34:BA34"/>
    <mergeCell ref="BB34:BC34"/>
    <mergeCell ref="BD34:BE34"/>
    <mergeCell ref="AR34:AS34"/>
    <mergeCell ref="AT34:AU34"/>
    <mergeCell ref="AV34:AW34"/>
    <mergeCell ref="AX34:AY34"/>
    <mergeCell ref="AJ34:AK34"/>
    <mergeCell ref="AL34:AM34"/>
    <mergeCell ref="AB34:AC34"/>
    <mergeCell ref="AD34:AE34"/>
    <mergeCell ref="AF34:AG34"/>
    <mergeCell ref="AH34:AI34"/>
    <mergeCell ref="BD33:BE33"/>
    <mergeCell ref="BF33:BG33"/>
    <mergeCell ref="BH33:BJ33"/>
    <mergeCell ref="K34:M34"/>
    <mergeCell ref="N34:P34"/>
    <mergeCell ref="Q34:S34"/>
    <mergeCell ref="T34:U34"/>
    <mergeCell ref="V34:W34"/>
    <mergeCell ref="X34:Y34"/>
    <mergeCell ref="Z34:AA34"/>
    <mergeCell ref="AV33:AW33"/>
    <mergeCell ref="AX33:AY33"/>
    <mergeCell ref="AZ33:BA33"/>
    <mergeCell ref="BB33:BC33"/>
    <mergeCell ref="AN33:AO33"/>
    <mergeCell ref="AP33:AQ33"/>
    <mergeCell ref="AR33:AS33"/>
    <mergeCell ref="AT33:AU33"/>
    <mergeCell ref="AF33:AG33"/>
    <mergeCell ref="AH33:AI33"/>
    <mergeCell ref="AL33:AM33"/>
    <mergeCell ref="AJ33:AK33"/>
    <mergeCell ref="BH32:BJ32"/>
    <mergeCell ref="K33:M33"/>
    <mergeCell ref="N33:P33"/>
    <mergeCell ref="Q33:S33"/>
    <mergeCell ref="T33:U33"/>
    <mergeCell ref="V33:W33"/>
    <mergeCell ref="X33:Y33"/>
    <mergeCell ref="Z33:AA33"/>
    <mergeCell ref="AB33:AC33"/>
    <mergeCell ref="AD33:AE33"/>
    <mergeCell ref="AZ32:BA32"/>
    <mergeCell ref="BB32:BC32"/>
    <mergeCell ref="BD32:BE32"/>
    <mergeCell ref="BF32:BG32"/>
    <mergeCell ref="AR32:AS32"/>
    <mergeCell ref="AT32:AU32"/>
    <mergeCell ref="AV32:AW32"/>
    <mergeCell ref="AX32:AY32"/>
    <mergeCell ref="AJ32:AK32"/>
    <mergeCell ref="AL32:AM32"/>
    <mergeCell ref="AN32:AO32"/>
    <mergeCell ref="AP32:AQ32"/>
    <mergeCell ref="AB32:AC32"/>
    <mergeCell ref="AD32:AE32"/>
    <mergeCell ref="AF32:AG32"/>
    <mergeCell ref="AH32:AI32"/>
    <mergeCell ref="BD31:BE31"/>
    <mergeCell ref="BF31:BG31"/>
    <mergeCell ref="BH31:BJ31"/>
    <mergeCell ref="K32:M32"/>
    <mergeCell ref="N32:P32"/>
    <mergeCell ref="Q32:S32"/>
    <mergeCell ref="T32:U32"/>
    <mergeCell ref="V32:W32"/>
    <mergeCell ref="X32:Y32"/>
    <mergeCell ref="Z32:AA32"/>
    <mergeCell ref="AT31:AU31"/>
    <mergeCell ref="AV31:AW31"/>
    <mergeCell ref="AX31:AY31"/>
    <mergeCell ref="AZ31:BA31"/>
    <mergeCell ref="AL31:AM31"/>
    <mergeCell ref="AN31:AO31"/>
    <mergeCell ref="AP31:AQ31"/>
    <mergeCell ref="AR31:AS31"/>
    <mergeCell ref="AD31:AE31"/>
    <mergeCell ref="AF31:AG31"/>
    <mergeCell ref="AH31:AI31"/>
    <mergeCell ref="AJ31:AK31"/>
    <mergeCell ref="V31:W31"/>
    <mergeCell ref="X31:Y31"/>
    <mergeCell ref="Z31:AA31"/>
    <mergeCell ref="AB31:AC31"/>
    <mergeCell ref="K31:M31"/>
    <mergeCell ref="N31:P31"/>
    <mergeCell ref="Q31:S31"/>
    <mergeCell ref="T31:U31"/>
    <mergeCell ref="BD30:BE30"/>
    <mergeCell ref="BB30:BC30"/>
    <mergeCell ref="BF30:BG30"/>
    <mergeCell ref="BH30:BJ30"/>
    <mergeCell ref="T30:U30"/>
    <mergeCell ref="BF29:BG29"/>
    <mergeCell ref="BH29:BJ29"/>
    <mergeCell ref="Z30:AA30"/>
    <mergeCell ref="AB30:AC30"/>
    <mergeCell ref="AD30:AE30"/>
    <mergeCell ref="AF30:AG30"/>
    <mergeCell ref="AH30:AI30"/>
    <mergeCell ref="AL30:AM30"/>
    <mergeCell ref="AJ30:AK30"/>
    <mergeCell ref="AN30:AO30"/>
    <mergeCell ref="AX29:AY29"/>
    <mergeCell ref="AZ29:BA29"/>
    <mergeCell ref="BB29:BC29"/>
    <mergeCell ref="AP30:AQ30"/>
    <mergeCell ref="AR30:AS30"/>
    <mergeCell ref="AT30:AU30"/>
    <mergeCell ref="AV30:AW30"/>
    <mergeCell ref="AX30:AY30"/>
    <mergeCell ref="AZ30:BA30"/>
    <mergeCell ref="BD29:BE29"/>
    <mergeCell ref="AP29:AQ29"/>
    <mergeCell ref="AR29:AS29"/>
    <mergeCell ref="AT29:AU29"/>
    <mergeCell ref="AV29:AW29"/>
    <mergeCell ref="AL29:AM29"/>
    <mergeCell ref="AN29:AO29"/>
    <mergeCell ref="K29:M29"/>
    <mergeCell ref="N29:P29"/>
    <mergeCell ref="Q29:S29"/>
    <mergeCell ref="T29:U29"/>
    <mergeCell ref="V29:W29"/>
    <mergeCell ref="BD28:BE28"/>
    <mergeCell ref="BF28:BG28"/>
    <mergeCell ref="BH28:BJ28"/>
    <mergeCell ref="X29:Y29"/>
    <mergeCell ref="Z29:AA29"/>
    <mergeCell ref="AB29:AC29"/>
    <mergeCell ref="AD29:AE29"/>
    <mergeCell ref="AF29:AG29"/>
    <mergeCell ref="AH29:AI29"/>
    <mergeCell ref="AJ29:AK29"/>
    <mergeCell ref="AV28:AW28"/>
    <mergeCell ref="AX28:AY28"/>
    <mergeCell ref="AZ28:BA28"/>
    <mergeCell ref="BB28:BC28"/>
    <mergeCell ref="AN28:AO28"/>
    <mergeCell ref="AP28:AQ28"/>
    <mergeCell ref="AR28:AS28"/>
    <mergeCell ref="AT28:AU28"/>
    <mergeCell ref="AF28:AG28"/>
    <mergeCell ref="AH28:AI28"/>
    <mergeCell ref="AJ28:AK28"/>
    <mergeCell ref="AL28:AM28"/>
    <mergeCell ref="BH27:BJ27"/>
    <mergeCell ref="K28:M28"/>
    <mergeCell ref="N28:P28"/>
    <mergeCell ref="Q28:S28"/>
    <mergeCell ref="T28:U28"/>
    <mergeCell ref="V28:W28"/>
    <mergeCell ref="X28:Y28"/>
    <mergeCell ref="Z28:AA28"/>
    <mergeCell ref="AB28:AC28"/>
    <mergeCell ref="AD28:AE28"/>
    <mergeCell ref="AZ27:BA27"/>
    <mergeCell ref="BB27:BC27"/>
    <mergeCell ref="BD27:BE27"/>
    <mergeCell ref="BF27:BG27"/>
    <mergeCell ref="AR27:AS27"/>
    <mergeCell ref="AT27:AU27"/>
    <mergeCell ref="AV27:AW27"/>
    <mergeCell ref="AX27:AY27"/>
    <mergeCell ref="AJ27:AK27"/>
    <mergeCell ref="AL27:AM27"/>
    <mergeCell ref="AN27:AO27"/>
    <mergeCell ref="AP27:AQ27"/>
    <mergeCell ref="AB27:AC27"/>
    <mergeCell ref="AD27:AE27"/>
    <mergeCell ref="AF27:AG27"/>
    <mergeCell ref="AH27:AI27"/>
    <mergeCell ref="BD26:BE26"/>
    <mergeCell ref="BF26:BG26"/>
    <mergeCell ref="BH26:BJ26"/>
    <mergeCell ref="K27:M27"/>
    <mergeCell ref="N27:P27"/>
    <mergeCell ref="Q27:S27"/>
    <mergeCell ref="T27:U27"/>
    <mergeCell ref="V27:W27"/>
    <mergeCell ref="X27:Y27"/>
    <mergeCell ref="Z27:AA27"/>
    <mergeCell ref="AV26:AW26"/>
    <mergeCell ref="AX26:AY26"/>
    <mergeCell ref="AZ26:BA26"/>
    <mergeCell ref="BB26:BC26"/>
    <mergeCell ref="AN26:AO26"/>
    <mergeCell ref="AP26:AQ26"/>
    <mergeCell ref="AR26:AS26"/>
    <mergeCell ref="AT26:AU26"/>
    <mergeCell ref="AF26:AG26"/>
    <mergeCell ref="AH26:AI26"/>
    <mergeCell ref="AJ26:AK26"/>
    <mergeCell ref="AL26:AM26"/>
    <mergeCell ref="BH25:BJ25"/>
    <mergeCell ref="K26:M26"/>
    <mergeCell ref="N26:P26"/>
    <mergeCell ref="Q26:S26"/>
    <mergeCell ref="T26:U26"/>
    <mergeCell ref="V26:W26"/>
    <mergeCell ref="X26:Y26"/>
    <mergeCell ref="Z26:AA26"/>
    <mergeCell ref="AB26:AC26"/>
    <mergeCell ref="AD26:AE26"/>
    <mergeCell ref="AZ25:BA25"/>
    <mergeCell ref="BB25:BC25"/>
    <mergeCell ref="BD25:BE25"/>
    <mergeCell ref="BF25:BG25"/>
    <mergeCell ref="AR25:AS25"/>
    <mergeCell ref="AT25:AU25"/>
    <mergeCell ref="AV25:AW25"/>
    <mergeCell ref="AX25:AY25"/>
    <mergeCell ref="AJ25:AK25"/>
    <mergeCell ref="AL25:AM25"/>
    <mergeCell ref="AN25:AO25"/>
    <mergeCell ref="AP25:AQ25"/>
    <mergeCell ref="AB25:AC25"/>
    <mergeCell ref="AD25:AE25"/>
    <mergeCell ref="AF25:AG25"/>
    <mergeCell ref="AH25:AI25"/>
    <mergeCell ref="BD24:BE24"/>
    <mergeCell ref="BF24:BG24"/>
    <mergeCell ref="BH24:BJ24"/>
    <mergeCell ref="K25:M25"/>
    <mergeCell ref="N25:P25"/>
    <mergeCell ref="Q25:S25"/>
    <mergeCell ref="T25:U25"/>
    <mergeCell ref="V25:W25"/>
    <mergeCell ref="X25:Y25"/>
    <mergeCell ref="Z25:AA25"/>
    <mergeCell ref="AV24:AW24"/>
    <mergeCell ref="AX24:AY24"/>
    <mergeCell ref="AZ24:BA24"/>
    <mergeCell ref="BB24:BC24"/>
    <mergeCell ref="AN24:AO24"/>
    <mergeCell ref="AP24:AQ24"/>
    <mergeCell ref="AR24:AS24"/>
    <mergeCell ref="AT24:AU24"/>
    <mergeCell ref="AF24:AG24"/>
    <mergeCell ref="AH24:AI24"/>
    <mergeCell ref="AJ24:AK24"/>
    <mergeCell ref="AL24:AM24"/>
    <mergeCell ref="BH23:BJ23"/>
    <mergeCell ref="K24:M24"/>
    <mergeCell ref="N24:P24"/>
    <mergeCell ref="Q24:S24"/>
    <mergeCell ref="T24:U24"/>
    <mergeCell ref="V24:W24"/>
    <mergeCell ref="X24:Y24"/>
    <mergeCell ref="Z24:AA24"/>
    <mergeCell ref="AB24:AC24"/>
    <mergeCell ref="AD24:AE24"/>
    <mergeCell ref="AZ23:BA23"/>
    <mergeCell ref="BB23:BC23"/>
    <mergeCell ref="BD23:BE23"/>
    <mergeCell ref="BF23:BG23"/>
    <mergeCell ref="AR23:AS23"/>
    <mergeCell ref="AT23:AU23"/>
    <mergeCell ref="AV23:AW23"/>
    <mergeCell ref="AX23:AY23"/>
    <mergeCell ref="AJ23:AK23"/>
    <mergeCell ref="AL23:AM23"/>
    <mergeCell ref="AN23:AO23"/>
    <mergeCell ref="AP23:AQ23"/>
    <mergeCell ref="AB23:AC23"/>
    <mergeCell ref="AD23:AE23"/>
    <mergeCell ref="AF23:AG23"/>
    <mergeCell ref="AH23:AI23"/>
    <mergeCell ref="BD22:BE22"/>
    <mergeCell ref="BF22:BG22"/>
    <mergeCell ref="BH22:BJ22"/>
    <mergeCell ref="K23:M23"/>
    <mergeCell ref="N23:P23"/>
    <mergeCell ref="Q23:S23"/>
    <mergeCell ref="T23:U23"/>
    <mergeCell ref="V23:W23"/>
    <mergeCell ref="X23:Y23"/>
    <mergeCell ref="Z23:AA23"/>
    <mergeCell ref="AV22:AW22"/>
    <mergeCell ref="AX22:AY22"/>
    <mergeCell ref="AZ22:BA22"/>
    <mergeCell ref="BB22:BC22"/>
    <mergeCell ref="AN22:AO22"/>
    <mergeCell ref="AP22:AQ22"/>
    <mergeCell ref="AR22:AS22"/>
    <mergeCell ref="AT22:AU22"/>
    <mergeCell ref="AF22:AG22"/>
    <mergeCell ref="AH22:AI22"/>
    <mergeCell ref="AJ22:AK22"/>
    <mergeCell ref="AL22:AM22"/>
    <mergeCell ref="BH21:BJ21"/>
    <mergeCell ref="K22:M22"/>
    <mergeCell ref="N22:P22"/>
    <mergeCell ref="Q22:S22"/>
    <mergeCell ref="T22:U22"/>
    <mergeCell ref="V22:W22"/>
    <mergeCell ref="X22:Y22"/>
    <mergeCell ref="Z22:AA22"/>
    <mergeCell ref="AB22:AC22"/>
    <mergeCell ref="AD22:AE22"/>
    <mergeCell ref="AZ21:BA21"/>
    <mergeCell ref="BB21:BC21"/>
    <mergeCell ref="BD21:BE21"/>
    <mergeCell ref="BF21:BG21"/>
    <mergeCell ref="AR21:AS21"/>
    <mergeCell ref="AT21:AU21"/>
    <mergeCell ref="AV21:AW21"/>
    <mergeCell ref="AX21:AY21"/>
    <mergeCell ref="AJ21:AK21"/>
    <mergeCell ref="AL21:AM21"/>
    <mergeCell ref="AN21:AO21"/>
    <mergeCell ref="AP21:AQ21"/>
    <mergeCell ref="AB21:AC21"/>
    <mergeCell ref="AD21:AE21"/>
    <mergeCell ref="AF21:AG21"/>
    <mergeCell ref="AH21:AI21"/>
    <mergeCell ref="BD20:BE20"/>
    <mergeCell ref="BF20:BG20"/>
    <mergeCell ref="BH20:BJ20"/>
    <mergeCell ref="K21:M21"/>
    <mergeCell ref="N21:P21"/>
    <mergeCell ref="Q21:S21"/>
    <mergeCell ref="T21:U21"/>
    <mergeCell ref="V21:W21"/>
    <mergeCell ref="X21:Y21"/>
    <mergeCell ref="Z21:AA21"/>
    <mergeCell ref="AV20:AW20"/>
    <mergeCell ref="AX20:AY20"/>
    <mergeCell ref="AZ20:BA20"/>
    <mergeCell ref="BB20:BC20"/>
    <mergeCell ref="AN20:AO20"/>
    <mergeCell ref="AP20:AQ20"/>
    <mergeCell ref="AR20:AS20"/>
    <mergeCell ref="AT20:AU20"/>
    <mergeCell ref="AF20:AG20"/>
    <mergeCell ref="AH20:AI20"/>
    <mergeCell ref="AJ20:AK20"/>
    <mergeCell ref="AL20:AM20"/>
    <mergeCell ref="BH19:BJ19"/>
    <mergeCell ref="K20:M20"/>
    <mergeCell ref="N20:P20"/>
    <mergeCell ref="Q20:S20"/>
    <mergeCell ref="T20:U20"/>
    <mergeCell ref="V20:W20"/>
    <mergeCell ref="X20:Y20"/>
    <mergeCell ref="Z20:AA20"/>
    <mergeCell ref="AB20:AC20"/>
    <mergeCell ref="AD20:AE20"/>
    <mergeCell ref="AZ19:BA19"/>
    <mergeCell ref="BB19:BC19"/>
    <mergeCell ref="BD19:BE19"/>
    <mergeCell ref="BF19:BG19"/>
    <mergeCell ref="AR19:AS19"/>
    <mergeCell ref="AT19:AU19"/>
    <mergeCell ref="AV19:AW19"/>
    <mergeCell ref="AX19:AY19"/>
    <mergeCell ref="AJ19:AK19"/>
    <mergeCell ref="AL19:AM19"/>
    <mergeCell ref="AN19:AO19"/>
    <mergeCell ref="AP19:AQ19"/>
    <mergeCell ref="AB19:AC19"/>
    <mergeCell ref="AD19:AE19"/>
    <mergeCell ref="AF19:AG19"/>
    <mergeCell ref="AH19:AI19"/>
    <mergeCell ref="BD18:BE18"/>
    <mergeCell ref="BF18:BG18"/>
    <mergeCell ref="BH18:BJ18"/>
    <mergeCell ref="K19:M19"/>
    <mergeCell ref="N19:P19"/>
    <mergeCell ref="Q19:S19"/>
    <mergeCell ref="T19:U19"/>
    <mergeCell ref="V19:W19"/>
    <mergeCell ref="X19:Y19"/>
    <mergeCell ref="Z19:AA19"/>
    <mergeCell ref="AV18:AW18"/>
    <mergeCell ref="AX18:AY18"/>
    <mergeCell ref="AZ18:BA18"/>
    <mergeCell ref="BB18:BC18"/>
    <mergeCell ref="AN18:AO18"/>
    <mergeCell ref="AP18:AQ18"/>
    <mergeCell ref="AR18:AS18"/>
    <mergeCell ref="AT18:AU18"/>
    <mergeCell ref="AF18:AG18"/>
    <mergeCell ref="AH18:AI18"/>
    <mergeCell ref="AJ18:AK18"/>
    <mergeCell ref="AL18:AM18"/>
    <mergeCell ref="BH17:BJ17"/>
    <mergeCell ref="K18:M18"/>
    <mergeCell ref="N18:P18"/>
    <mergeCell ref="Q18:S18"/>
    <mergeCell ref="T18:U18"/>
    <mergeCell ref="V18:W18"/>
    <mergeCell ref="X18:Y18"/>
    <mergeCell ref="Z18:AA18"/>
    <mergeCell ref="AB18:AC18"/>
    <mergeCell ref="AD18:AE18"/>
    <mergeCell ref="AZ17:BA17"/>
    <mergeCell ref="BB17:BC17"/>
    <mergeCell ref="BD17:BE17"/>
    <mergeCell ref="BF17:BG17"/>
    <mergeCell ref="AR17:AS17"/>
    <mergeCell ref="AT17:AU17"/>
    <mergeCell ref="AV17:AW17"/>
    <mergeCell ref="AX17:AY17"/>
    <mergeCell ref="AJ17:AK17"/>
    <mergeCell ref="AL17:AM17"/>
    <mergeCell ref="AN17:AO17"/>
    <mergeCell ref="AP17:AQ17"/>
    <mergeCell ref="AB17:AC17"/>
    <mergeCell ref="AD17:AE17"/>
    <mergeCell ref="AF17:AG17"/>
    <mergeCell ref="AH17:AI17"/>
    <mergeCell ref="BD16:BE16"/>
    <mergeCell ref="BF16:BG16"/>
    <mergeCell ref="BH16:BJ16"/>
    <mergeCell ref="K17:M17"/>
    <mergeCell ref="N17:P17"/>
    <mergeCell ref="Q17:S17"/>
    <mergeCell ref="T17:U17"/>
    <mergeCell ref="V17:W17"/>
    <mergeCell ref="X17:Y17"/>
    <mergeCell ref="Z17:AA17"/>
    <mergeCell ref="AV16:AW16"/>
    <mergeCell ref="AX16:AY16"/>
    <mergeCell ref="AZ16:BA16"/>
    <mergeCell ref="BB16:BC16"/>
    <mergeCell ref="AN16:AO16"/>
    <mergeCell ref="AP16:AQ16"/>
    <mergeCell ref="AR16:AS16"/>
    <mergeCell ref="AT16:AU16"/>
    <mergeCell ref="AF16:AG16"/>
    <mergeCell ref="AH16:AI16"/>
    <mergeCell ref="AJ16:AK16"/>
    <mergeCell ref="AL16:AM16"/>
    <mergeCell ref="BH15:BJ15"/>
    <mergeCell ref="K16:M16"/>
    <mergeCell ref="N16:P16"/>
    <mergeCell ref="Q16:S16"/>
    <mergeCell ref="T16:U16"/>
    <mergeCell ref="V16:W16"/>
    <mergeCell ref="X16:Y16"/>
    <mergeCell ref="Z16:AA16"/>
    <mergeCell ref="AB16:AC16"/>
    <mergeCell ref="AD16:AE16"/>
    <mergeCell ref="AZ15:BA15"/>
    <mergeCell ref="BB15:BC15"/>
    <mergeCell ref="BD15:BE15"/>
    <mergeCell ref="BF15:BG15"/>
    <mergeCell ref="AR15:AS15"/>
    <mergeCell ref="AT15:AU15"/>
    <mergeCell ref="AV15:AW15"/>
    <mergeCell ref="AX15:AY15"/>
    <mergeCell ref="AJ15:AK15"/>
    <mergeCell ref="AL15:AM15"/>
    <mergeCell ref="AN15:AO15"/>
    <mergeCell ref="AP15:AQ15"/>
    <mergeCell ref="AB15:AC15"/>
    <mergeCell ref="AD15:AE15"/>
    <mergeCell ref="AF15:AG15"/>
    <mergeCell ref="AH15:AI15"/>
    <mergeCell ref="BD14:BE14"/>
    <mergeCell ref="BF14:BG14"/>
    <mergeCell ref="BH14:BJ14"/>
    <mergeCell ref="K15:M15"/>
    <mergeCell ref="N15:P15"/>
    <mergeCell ref="Q15:S15"/>
    <mergeCell ref="T15:U15"/>
    <mergeCell ref="V15:W15"/>
    <mergeCell ref="X15:Y15"/>
    <mergeCell ref="Z15:AA15"/>
    <mergeCell ref="AV14:AW14"/>
    <mergeCell ref="AX14:AY14"/>
    <mergeCell ref="AZ14:BA14"/>
    <mergeCell ref="BB14:BC14"/>
    <mergeCell ref="AN14:AO14"/>
    <mergeCell ref="AP14:AQ14"/>
    <mergeCell ref="AR14:AS14"/>
    <mergeCell ref="AT14:AU14"/>
    <mergeCell ref="AF14:AG14"/>
    <mergeCell ref="AH14:AI14"/>
    <mergeCell ref="AJ14:AK14"/>
    <mergeCell ref="AL14:AM14"/>
    <mergeCell ref="BH13:BJ13"/>
    <mergeCell ref="K14:M14"/>
    <mergeCell ref="N14:P14"/>
    <mergeCell ref="Q14:S14"/>
    <mergeCell ref="T14:U14"/>
    <mergeCell ref="V14:W14"/>
    <mergeCell ref="X14:Y14"/>
    <mergeCell ref="Z14:AA14"/>
    <mergeCell ref="AB14:AC14"/>
    <mergeCell ref="AD14:AE14"/>
    <mergeCell ref="AZ13:BA13"/>
    <mergeCell ref="BB13:BC13"/>
    <mergeCell ref="BD13:BE13"/>
    <mergeCell ref="BF13:BG13"/>
    <mergeCell ref="AR13:AS13"/>
    <mergeCell ref="AT13:AU13"/>
    <mergeCell ref="AV13:AW13"/>
    <mergeCell ref="AX13:AY13"/>
    <mergeCell ref="AJ13:AK13"/>
    <mergeCell ref="AL13:AM13"/>
    <mergeCell ref="AN13:AO13"/>
    <mergeCell ref="AP13:AQ13"/>
    <mergeCell ref="AB13:AC13"/>
    <mergeCell ref="AD13:AE13"/>
    <mergeCell ref="AF13:AG13"/>
    <mergeCell ref="AH13:AI13"/>
    <mergeCell ref="BB12:BC12"/>
    <mergeCell ref="BD12:BE12"/>
    <mergeCell ref="BF12:BG12"/>
    <mergeCell ref="BH12:BJ12"/>
    <mergeCell ref="AT12:AU12"/>
    <mergeCell ref="AV12:AW12"/>
    <mergeCell ref="AX12:AY12"/>
    <mergeCell ref="AZ12:BA12"/>
    <mergeCell ref="AL12:AM12"/>
    <mergeCell ref="AN12:AO12"/>
    <mergeCell ref="AP12:AQ12"/>
    <mergeCell ref="AR12:AS12"/>
    <mergeCell ref="AD12:AE12"/>
    <mergeCell ref="AF12:AG12"/>
    <mergeCell ref="AH12:AI12"/>
    <mergeCell ref="AJ12:AK12"/>
    <mergeCell ref="BF11:BG11"/>
    <mergeCell ref="BH11:BJ11"/>
    <mergeCell ref="K12:M12"/>
    <mergeCell ref="N12:P12"/>
    <mergeCell ref="Q12:S12"/>
    <mergeCell ref="T12:U12"/>
    <mergeCell ref="V12:W12"/>
    <mergeCell ref="X12:Y12"/>
    <mergeCell ref="Z12:AA12"/>
    <mergeCell ref="AB12:AC12"/>
    <mergeCell ref="AT11:AU11"/>
    <mergeCell ref="AV11:AW11"/>
    <mergeCell ref="AX11:AY11"/>
    <mergeCell ref="AZ11:BA11"/>
    <mergeCell ref="AL11:AM11"/>
    <mergeCell ref="AN11:AO11"/>
    <mergeCell ref="AP11:AQ11"/>
    <mergeCell ref="AR11:AS11"/>
    <mergeCell ref="AD11:AE11"/>
    <mergeCell ref="AF11:AG11"/>
    <mergeCell ref="AH11:AI11"/>
    <mergeCell ref="AJ11:AK11"/>
    <mergeCell ref="BF10:BG10"/>
    <mergeCell ref="BH10:BJ10"/>
    <mergeCell ref="K11:M11"/>
    <mergeCell ref="N11:P11"/>
    <mergeCell ref="Q11:S11"/>
    <mergeCell ref="T11:U11"/>
    <mergeCell ref="V11:W11"/>
    <mergeCell ref="X11:Y11"/>
    <mergeCell ref="Z11:AA11"/>
    <mergeCell ref="AB11:AC11"/>
    <mergeCell ref="AT10:AU10"/>
    <mergeCell ref="AV10:AW10"/>
    <mergeCell ref="AX10:AY10"/>
    <mergeCell ref="AZ10:BA10"/>
    <mergeCell ref="AL10:AM10"/>
    <mergeCell ref="AN10:AO10"/>
    <mergeCell ref="AP10:AQ10"/>
    <mergeCell ref="AR10:AS10"/>
    <mergeCell ref="BF9:BG9"/>
    <mergeCell ref="BH9:BJ9"/>
    <mergeCell ref="K10:M10"/>
    <mergeCell ref="N10:P10"/>
    <mergeCell ref="Q10:S10"/>
    <mergeCell ref="T10:U10"/>
    <mergeCell ref="V10:W10"/>
    <mergeCell ref="X10:Y10"/>
    <mergeCell ref="Z10:AA10"/>
    <mergeCell ref="AB10:AC10"/>
    <mergeCell ref="AT9:AU9"/>
    <mergeCell ref="AV9:AW9"/>
    <mergeCell ref="AX9:AY9"/>
    <mergeCell ref="AZ9:BA9"/>
    <mergeCell ref="BF8:BG8"/>
    <mergeCell ref="BH8:BJ8"/>
    <mergeCell ref="K9:M9"/>
    <mergeCell ref="N9:P9"/>
    <mergeCell ref="Q9:S9"/>
    <mergeCell ref="T9:U9"/>
    <mergeCell ref="V9:W9"/>
    <mergeCell ref="X9:Y9"/>
    <mergeCell ref="Z9:AA9"/>
    <mergeCell ref="AB9:AC9"/>
    <mergeCell ref="AT8:AU8"/>
    <mergeCell ref="AV8:AW8"/>
    <mergeCell ref="AX8:AY8"/>
    <mergeCell ref="AZ8:BA8"/>
    <mergeCell ref="B21:E21"/>
    <mergeCell ref="B22:E22"/>
    <mergeCell ref="A29:G29"/>
    <mergeCell ref="F20:I20"/>
    <mergeCell ref="F22:I22"/>
    <mergeCell ref="F26:I26"/>
    <mergeCell ref="F27:I27"/>
    <mergeCell ref="B25:E25"/>
    <mergeCell ref="F25:I25"/>
    <mergeCell ref="B32:I32"/>
    <mergeCell ref="B26:E26"/>
    <mergeCell ref="AB8:AC8"/>
    <mergeCell ref="N13:P13"/>
    <mergeCell ref="B19:E19"/>
    <mergeCell ref="F18:I18"/>
    <mergeCell ref="X13:Y13"/>
    <mergeCell ref="F23:I23"/>
    <mergeCell ref="F24:I24"/>
    <mergeCell ref="B20:E20"/>
    <mergeCell ref="B33:I33"/>
    <mergeCell ref="A35:G35"/>
    <mergeCell ref="A9:G9"/>
    <mergeCell ref="B30:I30"/>
    <mergeCell ref="B27:E27"/>
    <mergeCell ref="F21:I21"/>
    <mergeCell ref="B23:E23"/>
    <mergeCell ref="B24:E24"/>
    <mergeCell ref="B18:E18"/>
    <mergeCell ref="B31:I31"/>
    <mergeCell ref="V13:W13"/>
    <mergeCell ref="BF5:BG5"/>
    <mergeCell ref="K5:M5"/>
    <mergeCell ref="N5:P5"/>
    <mergeCell ref="Q5:S5"/>
    <mergeCell ref="Z5:AA5"/>
    <mergeCell ref="V5:W5"/>
    <mergeCell ref="T5:U5"/>
    <mergeCell ref="AH5:AI5"/>
    <mergeCell ref="AJ5:AK5"/>
    <mergeCell ref="B15:E15"/>
    <mergeCell ref="F15:I15"/>
    <mergeCell ref="Q13:S13"/>
    <mergeCell ref="T13:U13"/>
    <mergeCell ref="F13:I13"/>
    <mergeCell ref="B16:E16"/>
    <mergeCell ref="F16:I16"/>
    <mergeCell ref="B17:E17"/>
    <mergeCell ref="F17:I17"/>
    <mergeCell ref="AZ7:BA7"/>
    <mergeCell ref="BB7:BC7"/>
    <mergeCell ref="BD7:BE7"/>
    <mergeCell ref="F19:I19"/>
    <mergeCell ref="AD8:AE8"/>
    <mergeCell ref="AL8:AM8"/>
    <mergeCell ref="AN8:AO8"/>
    <mergeCell ref="AP8:AQ8"/>
    <mergeCell ref="AR8:AS8"/>
    <mergeCell ref="Z13:AA13"/>
    <mergeCell ref="BH7:BJ7"/>
    <mergeCell ref="B12:E12"/>
    <mergeCell ref="F12:I12"/>
    <mergeCell ref="Q8:S8"/>
    <mergeCell ref="T8:U8"/>
    <mergeCell ref="V8:W8"/>
    <mergeCell ref="X8:Y8"/>
    <mergeCell ref="Z8:AA8"/>
    <mergeCell ref="AX7:AY7"/>
    <mergeCell ref="BF7:BG7"/>
    <mergeCell ref="AV7:AW7"/>
    <mergeCell ref="AL7:AM7"/>
    <mergeCell ref="AN7:AO7"/>
    <mergeCell ref="AP7:AQ7"/>
    <mergeCell ref="AR7:AS7"/>
    <mergeCell ref="AT7:AU7"/>
    <mergeCell ref="BH5:BJ5"/>
    <mergeCell ref="AF5:AG5"/>
    <mergeCell ref="AL5:AM5"/>
    <mergeCell ref="AR5:AS5"/>
    <mergeCell ref="AX5:AY5"/>
    <mergeCell ref="AT5:AU5"/>
    <mergeCell ref="AV5:AW5"/>
    <mergeCell ref="AZ5:BA5"/>
    <mergeCell ref="AP5:AQ5"/>
    <mergeCell ref="AN5:AO5"/>
    <mergeCell ref="BD9:BE9"/>
    <mergeCell ref="BB10:BC10"/>
    <mergeCell ref="BD10:BE10"/>
    <mergeCell ref="BB11:BC11"/>
    <mergeCell ref="BD11:BE11"/>
    <mergeCell ref="AL9:AM9"/>
    <mergeCell ref="AN9:AO9"/>
    <mergeCell ref="AP9:AQ9"/>
    <mergeCell ref="AR9:AS9"/>
    <mergeCell ref="V7:W7"/>
    <mergeCell ref="B13:E13"/>
    <mergeCell ref="G7:I7"/>
    <mergeCell ref="K7:M7"/>
    <mergeCell ref="N7:P7"/>
    <mergeCell ref="K8:M8"/>
    <mergeCell ref="N8:P8"/>
    <mergeCell ref="K13:M13"/>
    <mergeCell ref="Q7:S7"/>
    <mergeCell ref="T7:U7"/>
    <mergeCell ref="AF10:AG10"/>
    <mergeCell ref="AH10:AI10"/>
    <mergeCell ref="AJ10:AK10"/>
    <mergeCell ref="AJ8:AK8"/>
    <mergeCell ref="AF9:AG9"/>
    <mergeCell ref="AH9:AI9"/>
    <mergeCell ref="AJ9:AK9"/>
    <mergeCell ref="AF8:AG8"/>
    <mergeCell ref="AH8:AI8"/>
    <mergeCell ref="A1:AE1"/>
    <mergeCell ref="T4:U4"/>
    <mergeCell ref="V4:W4"/>
    <mergeCell ref="X4:Y4"/>
    <mergeCell ref="Z4:AA4"/>
    <mergeCell ref="K4:M4"/>
    <mergeCell ref="N4:P4"/>
    <mergeCell ref="AD4:AE4"/>
    <mergeCell ref="Q4:S4"/>
    <mergeCell ref="A3:J4"/>
    <mergeCell ref="AF7:AG7"/>
    <mergeCell ref="X5:Y5"/>
    <mergeCell ref="AB5:AC5"/>
    <mergeCell ref="AD5:AE5"/>
    <mergeCell ref="AD6:AE6"/>
    <mergeCell ref="AF6:AG6"/>
    <mergeCell ref="AH7:AI7"/>
    <mergeCell ref="AJ7:AK7"/>
    <mergeCell ref="AH6:AI6"/>
    <mergeCell ref="AJ6:AK6"/>
    <mergeCell ref="AF1:BJ1"/>
    <mergeCell ref="BH4:BJ4"/>
    <mergeCell ref="BD3:BE4"/>
    <mergeCell ref="AR3:AW3"/>
    <mergeCell ref="BB4:BC4"/>
    <mergeCell ref="BG2:BJ2"/>
    <mergeCell ref="AX4:AY4"/>
    <mergeCell ref="AZ4:BA4"/>
    <mergeCell ref="AR4:AS4"/>
    <mergeCell ref="AT4:AU4"/>
    <mergeCell ref="AV4:AW4"/>
    <mergeCell ref="AF4:AG4"/>
    <mergeCell ref="AH4:AI4"/>
    <mergeCell ref="AJ4:AK4"/>
    <mergeCell ref="AN4:AO4"/>
    <mergeCell ref="AP4:AQ4"/>
    <mergeCell ref="AL4:AM4"/>
    <mergeCell ref="BH3:BJ3"/>
    <mergeCell ref="BF3:BG4"/>
    <mergeCell ref="AX3:BC3"/>
    <mergeCell ref="BE39:BJ39"/>
    <mergeCell ref="BB31:BC31"/>
    <mergeCell ref="BB5:BC5"/>
    <mergeCell ref="BD5:BE5"/>
    <mergeCell ref="BB8:BC8"/>
    <mergeCell ref="BD8:BE8"/>
    <mergeCell ref="BB9:BC9"/>
    <mergeCell ref="K3:S3"/>
    <mergeCell ref="T3:Y3"/>
    <mergeCell ref="Z3:AE3"/>
    <mergeCell ref="AF3:AK3"/>
    <mergeCell ref="AL3:AQ3"/>
    <mergeCell ref="AB4:AC4"/>
    <mergeCell ref="K6:M6"/>
    <mergeCell ref="N6:P6"/>
    <mergeCell ref="Q6:S6"/>
    <mergeCell ref="T6:U6"/>
    <mergeCell ref="V6:W6"/>
    <mergeCell ref="X6:Y6"/>
    <mergeCell ref="Z6:AA6"/>
    <mergeCell ref="AB6:AC6"/>
    <mergeCell ref="BH6:BJ6"/>
    <mergeCell ref="AT6:AU6"/>
    <mergeCell ref="AV6:AW6"/>
    <mergeCell ref="AX6:AY6"/>
    <mergeCell ref="AZ6:BA6"/>
    <mergeCell ref="BD6:BE6"/>
    <mergeCell ref="BF6:BG6"/>
    <mergeCell ref="BB6:BC6"/>
    <mergeCell ref="AL6:AM6"/>
    <mergeCell ref="AN6:AO6"/>
    <mergeCell ref="AP6:AQ6"/>
    <mergeCell ref="AR6:AS6"/>
    <mergeCell ref="A11:G11"/>
    <mergeCell ref="AB7:AC7"/>
    <mergeCell ref="AD7:AE7"/>
    <mergeCell ref="B41:P41"/>
    <mergeCell ref="X7:Y7"/>
    <mergeCell ref="Z7:AA7"/>
    <mergeCell ref="AD10:AE10"/>
    <mergeCell ref="AD9:AE9"/>
    <mergeCell ref="B14:E14"/>
    <mergeCell ref="F14:I14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0" r:id="rId1"/>
  <colBreaks count="1" manualBreakCount="1"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D32"/>
  <sheetViews>
    <sheetView showGridLines="0" zoomScale="75" zoomScaleNormal="75" zoomScaleSheetLayoutView="75" workbookViewId="0" topLeftCell="A1">
      <selection activeCell="A1" sqref="A1:AB1"/>
    </sheetView>
  </sheetViews>
  <sheetFormatPr defaultColWidth="9.00390625" defaultRowHeight="27.75" customHeight="1"/>
  <cols>
    <col min="1" max="16384" width="3.625" style="1" customWidth="1"/>
  </cols>
  <sheetData>
    <row r="1" spans="1:56" s="25" customFormat="1" ht="27.75" customHeight="1">
      <c r="A1" s="152" t="s">
        <v>195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47" t="s">
        <v>196</v>
      </c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</row>
    <row r="2" spans="53:56" ht="27.75" customHeight="1" thickBot="1">
      <c r="BA2" s="189" t="s">
        <v>197</v>
      </c>
      <c r="BB2" s="189"/>
      <c r="BC2" s="189"/>
      <c r="BD2" s="189"/>
    </row>
    <row r="3" spans="1:56" ht="27.75" customHeight="1">
      <c r="A3" s="183" t="s">
        <v>7</v>
      </c>
      <c r="B3" s="183"/>
      <c r="C3" s="183"/>
      <c r="D3" s="183"/>
      <c r="E3" s="183"/>
      <c r="F3" s="183"/>
      <c r="G3" s="183"/>
      <c r="H3" s="183"/>
      <c r="I3" s="183"/>
      <c r="J3" s="184"/>
      <c r="K3" s="136" t="s">
        <v>8</v>
      </c>
      <c r="L3" s="193"/>
      <c r="M3" s="193"/>
      <c r="N3" s="193"/>
      <c r="O3" s="193"/>
      <c r="P3" s="193"/>
      <c r="Q3" s="193"/>
      <c r="R3" s="193"/>
      <c r="S3" s="137"/>
      <c r="T3" s="136" t="s">
        <v>198</v>
      </c>
      <c r="U3" s="193"/>
      <c r="V3" s="193"/>
      <c r="W3" s="193"/>
      <c r="X3" s="193"/>
      <c r="Y3" s="193"/>
      <c r="Z3" s="193"/>
      <c r="AA3" s="193"/>
      <c r="AB3" s="193"/>
      <c r="AC3" s="193" t="s">
        <v>199</v>
      </c>
      <c r="AD3" s="193"/>
      <c r="AE3" s="193"/>
      <c r="AF3" s="193"/>
      <c r="AG3" s="193"/>
      <c r="AH3" s="193"/>
      <c r="AI3" s="193"/>
      <c r="AJ3" s="193"/>
      <c r="AK3" s="137"/>
      <c r="AL3" s="136" t="s">
        <v>200</v>
      </c>
      <c r="AM3" s="193"/>
      <c r="AN3" s="193"/>
      <c r="AO3" s="193"/>
      <c r="AP3" s="193"/>
      <c r="AQ3" s="193"/>
      <c r="AR3" s="193"/>
      <c r="AS3" s="193"/>
      <c r="AT3" s="137"/>
      <c r="AU3" s="204" t="s">
        <v>201</v>
      </c>
      <c r="AV3" s="183"/>
      <c r="AW3" s="184"/>
      <c r="AX3" s="204" t="s">
        <v>12</v>
      </c>
      <c r="AY3" s="183"/>
      <c r="AZ3" s="184"/>
      <c r="BA3" s="200" t="s">
        <v>1</v>
      </c>
      <c r="BB3" s="201"/>
      <c r="BC3" s="201"/>
      <c r="BD3" s="201"/>
    </row>
    <row r="4" spans="1:56" ht="27.75" customHeight="1">
      <c r="A4" s="185"/>
      <c r="B4" s="185"/>
      <c r="C4" s="185"/>
      <c r="D4" s="185"/>
      <c r="E4" s="185"/>
      <c r="F4" s="185"/>
      <c r="G4" s="185"/>
      <c r="H4" s="185"/>
      <c r="I4" s="185"/>
      <c r="J4" s="186"/>
      <c r="K4" s="153" t="s">
        <v>202</v>
      </c>
      <c r="L4" s="192"/>
      <c r="M4" s="146"/>
      <c r="N4" s="153" t="s">
        <v>203</v>
      </c>
      <c r="O4" s="192"/>
      <c r="P4" s="146"/>
      <c r="Q4" s="153" t="s">
        <v>204</v>
      </c>
      <c r="R4" s="192"/>
      <c r="S4" s="146"/>
      <c r="T4" s="153" t="s">
        <v>202</v>
      </c>
      <c r="U4" s="192"/>
      <c r="V4" s="146"/>
      <c r="W4" s="153" t="s">
        <v>203</v>
      </c>
      <c r="X4" s="192"/>
      <c r="Y4" s="146"/>
      <c r="Z4" s="153" t="s">
        <v>204</v>
      </c>
      <c r="AA4" s="192"/>
      <c r="AB4" s="192"/>
      <c r="AC4" s="192" t="s">
        <v>202</v>
      </c>
      <c r="AD4" s="192"/>
      <c r="AE4" s="146"/>
      <c r="AF4" s="153" t="s">
        <v>203</v>
      </c>
      <c r="AG4" s="192"/>
      <c r="AH4" s="146"/>
      <c r="AI4" s="153" t="s">
        <v>204</v>
      </c>
      <c r="AJ4" s="192"/>
      <c r="AK4" s="146"/>
      <c r="AL4" s="153" t="s">
        <v>202</v>
      </c>
      <c r="AM4" s="192"/>
      <c r="AN4" s="146"/>
      <c r="AO4" s="153" t="s">
        <v>203</v>
      </c>
      <c r="AP4" s="192"/>
      <c r="AQ4" s="146"/>
      <c r="AR4" s="153" t="s">
        <v>204</v>
      </c>
      <c r="AS4" s="192"/>
      <c r="AT4" s="146"/>
      <c r="AU4" s="205"/>
      <c r="AV4" s="185"/>
      <c r="AW4" s="186"/>
      <c r="AX4" s="205"/>
      <c r="AY4" s="185"/>
      <c r="AZ4" s="186"/>
      <c r="BA4" s="202" t="s">
        <v>205</v>
      </c>
      <c r="BB4" s="203"/>
      <c r="BC4" s="203"/>
      <c r="BD4" s="203"/>
    </row>
    <row r="5" spans="1:56" ht="27.75" customHeight="1">
      <c r="A5" s="3"/>
      <c r="B5" s="174" t="s">
        <v>206</v>
      </c>
      <c r="C5" s="174"/>
      <c r="D5" s="174"/>
      <c r="E5" s="9" t="s">
        <v>207</v>
      </c>
      <c r="F5" s="8" t="s">
        <v>369</v>
      </c>
      <c r="G5" s="188" t="s">
        <v>371</v>
      </c>
      <c r="H5" s="188"/>
      <c r="I5" s="188"/>
      <c r="J5" s="4"/>
      <c r="K5" s="195">
        <v>3640</v>
      </c>
      <c r="L5" s="196"/>
      <c r="M5" s="196"/>
      <c r="N5" s="196">
        <v>1878</v>
      </c>
      <c r="O5" s="196"/>
      <c r="P5" s="196"/>
      <c r="Q5" s="196">
        <v>1762</v>
      </c>
      <c r="R5" s="196"/>
      <c r="S5" s="196"/>
      <c r="T5" s="179">
        <v>1160</v>
      </c>
      <c r="U5" s="179"/>
      <c r="V5" s="179"/>
      <c r="W5" s="179" t="s">
        <v>45</v>
      </c>
      <c r="X5" s="179"/>
      <c r="Y5" s="179"/>
      <c r="Z5" s="179" t="s">
        <v>45</v>
      </c>
      <c r="AA5" s="179"/>
      <c r="AB5" s="179"/>
      <c r="AC5" s="179">
        <v>1208</v>
      </c>
      <c r="AD5" s="179"/>
      <c r="AE5" s="179"/>
      <c r="AF5" s="179" t="s">
        <v>45</v>
      </c>
      <c r="AG5" s="179"/>
      <c r="AH5" s="179"/>
      <c r="AI5" s="179" t="s">
        <v>45</v>
      </c>
      <c r="AJ5" s="179"/>
      <c r="AK5" s="179"/>
      <c r="AL5" s="179">
        <v>1272</v>
      </c>
      <c r="AM5" s="179"/>
      <c r="AN5" s="179"/>
      <c r="AO5" s="179" t="s">
        <v>45</v>
      </c>
      <c r="AP5" s="179"/>
      <c r="AQ5" s="179"/>
      <c r="AR5" s="179" t="s">
        <v>45</v>
      </c>
      <c r="AS5" s="179"/>
      <c r="AT5" s="179"/>
      <c r="AU5" s="194">
        <v>140</v>
      </c>
      <c r="AV5" s="194"/>
      <c r="AW5" s="194"/>
      <c r="AX5" s="179" t="s">
        <v>45</v>
      </c>
      <c r="AY5" s="179"/>
      <c r="AZ5" s="179"/>
      <c r="BA5" s="206">
        <f>K5/AU5</f>
        <v>26</v>
      </c>
      <c r="BB5" s="206"/>
      <c r="BC5" s="206"/>
      <c r="BD5" s="206"/>
    </row>
    <row r="6" spans="1:56" ht="27.75" customHeight="1">
      <c r="A6" s="3"/>
      <c r="B6" s="176"/>
      <c r="C6" s="176"/>
      <c r="D6" s="176"/>
      <c r="E6" s="9" t="s">
        <v>208</v>
      </c>
      <c r="F6" s="8" t="s">
        <v>102</v>
      </c>
      <c r="G6" s="176"/>
      <c r="H6" s="176"/>
      <c r="I6" s="176"/>
      <c r="J6" s="4"/>
      <c r="K6" s="179">
        <v>3497</v>
      </c>
      <c r="L6" s="179"/>
      <c r="M6" s="179"/>
      <c r="N6" s="179">
        <v>1849</v>
      </c>
      <c r="O6" s="179"/>
      <c r="P6" s="179"/>
      <c r="Q6" s="179">
        <v>1648</v>
      </c>
      <c r="R6" s="179"/>
      <c r="S6" s="179"/>
      <c r="T6" s="179">
        <v>1131</v>
      </c>
      <c r="U6" s="179"/>
      <c r="V6" s="179"/>
      <c r="W6" s="179" t="s">
        <v>45</v>
      </c>
      <c r="X6" s="179"/>
      <c r="Y6" s="179"/>
      <c r="Z6" s="179" t="s">
        <v>45</v>
      </c>
      <c r="AA6" s="179"/>
      <c r="AB6" s="179"/>
      <c r="AC6" s="179">
        <v>1157</v>
      </c>
      <c r="AD6" s="179"/>
      <c r="AE6" s="179"/>
      <c r="AF6" s="179" t="s">
        <v>45</v>
      </c>
      <c r="AG6" s="179"/>
      <c r="AH6" s="179"/>
      <c r="AI6" s="179" t="s">
        <v>45</v>
      </c>
      <c r="AJ6" s="179"/>
      <c r="AK6" s="179"/>
      <c r="AL6" s="179">
        <v>1209</v>
      </c>
      <c r="AM6" s="179"/>
      <c r="AN6" s="179"/>
      <c r="AO6" s="179" t="s">
        <v>45</v>
      </c>
      <c r="AP6" s="179"/>
      <c r="AQ6" s="179"/>
      <c r="AR6" s="179" t="s">
        <v>45</v>
      </c>
      <c r="AS6" s="179"/>
      <c r="AT6" s="179"/>
      <c r="AU6" s="179">
        <v>139</v>
      </c>
      <c r="AV6" s="179"/>
      <c r="AW6" s="179"/>
      <c r="AX6" s="179" t="s">
        <v>45</v>
      </c>
      <c r="AY6" s="179"/>
      <c r="AZ6" s="179"/>
      <c r="BA6" s="199">
        <f>K6/AU6</f>
        <v>25.158273381294965</v>
      </c>
      <c r="BB6" s="199"/>
      <c r="BC6" s="199"/>
      <c r="BD6" s="199"/>
    </row>
    <row r="7" spans="1:56" s="6" customFormat="1" ht="27.75" customHeight="1">
      <c r="A7" s="13"/>
      <c r="B7" s="187"/>
      <c r="C7" s="187"/>
      <c r="D7" s="187"/>
      <c r="E7" s="10" t="s">
        <v>208</v>
      </c>
      <c r="F7" s="11" t="s">
        <v>209</v>
      </c>
      <c r="G7" s="187"/>
      <c r="H7" s="187"/>
      <c r="I7" s="187"/>
      <c r="J7" s="5"/>
      <c r="K7" s="182">
        <f>SUM(K9,K27)</f>
        <v>3328</v>
      </c>
      <c r="L7" s="182"/>
      <c r="M7" s="182"/>
      <c r="N7" s="182">
        <f>SUM(N9,N27)</f>
        <v>1713</v>
      </c>
      <c r="O7" s="182"/>
      <c r="P7" s="182"/>
      <c r="Q7" s="182">
        <f>SUM(Q9,Q27)</f>
        <v>1615</v>
      </c>
      <c r="R7" s="182"/>
      <c r="S7" s="182"/>
      <c r="T7" s="182">
        <f>SUM(T9,T27)</f>
        <v>1044</v>
      </c>
      <c r="U7" s="182"/>
      <c r="V7" s="182"/>
      <c r="W7" s="182" t="str">
        <f>IF(((COUNTIF(W9,"…"))+(COUNTIF(W19,"…")))&gt;=1,"…",(IF((SUM(W9,W19))=0,"－",(SUM(W9,W19)))))</f>
        <v>…</v>
      </c>
      <c r="X7" s="182"/>
      <c r="Y7" s="182"/>
      <c r="Z7" s="182" t="str">
        <f>IF(((COUNTIF(Z9,"…"))+(COUNTIF(Z19,"…")))&gt;=1,"…",(IF((SUM(Z9,Z19))=0,"－",(SUM(Z9,Z19)))))</f>
        <v>…</v>
      </c>
      <c r="AA7" s="182"/>
      <c r="AB7" s="182"/>
      <c r="AC7" s="182">
        <f>SUM(AC9,AC27)</f>
        <v>1132</v>
      </c>
      <c r="AD7" s="182"/>
      <c r="AE7" s="182"/>
      <c r="AF7" s="182" t="str">
        <f>IF(((COUNTIF(AF9,"…"))+(COUNTIF(AF19,"…")))&gt;=1,"…",(IF((SUM(AF9,AF19))=0,"－",(SUM(AF9,AF19)))))</f>
        <v>…</v>
      </c>
      <c r="AG7" s="182"/>
      <c r="AH7" s="182"/>
      <c r="AI7" s="182" t="str">
        <f>IF(((COUNTIF(AI9,"…"))+(COUNTIF(AI19,"…")))&gt;=1,"…",(IF((SUM(AI9,AI19))=0,"－",(SUM(AI9,AI19)))))</f>
        <v>…</v>
      </c>
      <c r="AJ7" s="182"/>
      <c r="AK7" s="182"/>
      <c r="AL7" s="182">
        <f>SUM(AL9,AL27)</f>
        <v>1152</v>
      </c>
      <c r="AM7" s="182"/>
      <c r="AN7" s="182"/>
      <c r="AO7" s="182" t="str">
        <f>IF(((COUNTIF(AO9,"…"))+(COUNTIF(AO19,"…")))&gt;=1,"…",(IF((SUM(AO9,AO19))=0,"－",(SUM(AO9,AO19)))))</f>
        <v>…</v>
      </c>
      <c r="AP7" s="182"/>
      <c r="AQ7" s="182"/>
      <c r="AR7" s="182" t="str">
        <f>IF(((COUNTIF(AR9,"…"))+(COUNTIF(AR19,"…")))&gt;=1,"…",(IF((SUM(AR9,AR19))=0,"－",(SUM(AR9,AR19)))))</f>
        <v>…</v>
      </c>
      <c r="AS7" s="182"/>
      <c r="AT7" s="182"/>
      <c r="AU7" s="182">
        <f>SUM(AU9,AU27)</f>
        <v>130</v>
      </c>
      <c r="AV7" s="182"/>
      <c r="AW7" s="182"/>
      <c r="AX7" s="179" t="s">
        <v>45</v>
      </c>
      <c r="AY7" s="179"/>
      <c r="AZ7" s="179"/>
      <c r="BA7" s="181">
        <f>K7/AU7</f>
        <v>25.6</v>
      </c>
      <c r="BB7" s="181"/>
      <c r="BC7" s="181"/>
      <c r="BD7" s="181"/>
    </row>
    <row r="8" spans="1:56" ht="27.75" customHeight="1">
      <c r="A8" s="3"/>
      <c r="B8" s="3"/>
      <c r="C8" s="3"/>
      <c r="D8" s="3"/>
      <c r="E8" s="3"/>
      <c r="F8" s="3"/>
      <c r="G8" s="3"/>
      <c r="H8" s="3"/>
      <c r="I8" s="3"/>
      <c r="J8" s="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7"/>
      <c r="BB8" s="197"/>
      <c r="BC8" s="197"/>
      <c r="BD8" s="197"/>
    </row>
    <row r="9" spans="1:56" s="6" customFormat="1" ht="27.75" customHeight="1">
      <c r="A9" s="160" t="s">
        <v>210</v>
      </c>
      <c r="B9" s="160"/>
      <c r="C9" s="160"/>
      <c r="D9" s="160"/>
      <c r="E9" s="160"/>
      <c r="F9" s="160"/>
      <c r="G9" s="160"/>
      <c r="H9" s="13"/>
      <c r="I9" s="13"/>
      <c r="J9" s="5"/>
      <c r="K9" s="180">
        <f>SUM(K11,K21)</f>
        <v>3222</v>
      </c>
      <c r="L9" s="180"/>
      <c r="M9" s="180"/>
      <c r="N9" s="180">
        <f>SUM(N11,N21)</f>
        <v>1642</v>
      </c>
      <c r="O9" s="180"/>
      <c r="P9" s="180"/>
      <c r="Q9" s="180">
        <f>SUM(Q11,Q21)</f>
        <v>1580</v>
      </c>
      <c r="R9" s="180"/>
      <c r="S9" s="180"/>
      <c r="T9" s="180">
        <f>SUM(T11,T21)</f>
        <v>1011</v>
      </c>
      <c r="U9" s="180"/>
      <c r="V9" s="180"/>
      <c r="W9" s="180" t="str">
        <f>IF(((COUNTIF(W11,"…"))+(COUNTIF(W21,"…")))&gt;=1,"…",(IF((SUM(W11,W21))=0,"－",(SUM(W11,W21)))))</f>
        <v>…</v>
      </c>
      <c r="X9" s="180"/>
      <c r="Y9" s="180"/>
      <c r="Z9" s="180" t="str">
        <f>IF(((COUNTIF(Z11,"…"))+(COUNTIF(Z21,"…")))&gt;=1,"…",(IF((SUM(Z11,Z21))=0,"－",(SUM(Z11,Z21)))))</f>
        <v>…</v>
      </c>
      <c r="AA9" s="180"/>
      <c r="AB9" s="180"/>
      <c r="AC9" s="180">
        <f>SUM(AC11,AC21)</f>
        <v>1087</v>
      </c>
      <c r="AD9" s="180"/>
      <c r="AE9" s="180"/>
      <c r="AF9" s="180" t="str">
        <f>IF(((COUNTIF(AF11,"…"))+(COUNTIF(AF21,"…")))&gt;=1,"…",(IF((SUM(AF11,AF21))=0,"－",(SUM(AF11,AF21)))))</f>
        <v>…</v>
      </c>
      <c r="AG9" s="180"/>
      <c r="AH9" s="180"/>
      <c r="AI9" s="180" t="str">
        <f>IF(((COUNTIF(AI11,"…"))+(COUNTIF(AI21,"…")))&gt;=1,"…",(IF((SUM(AI11,AI21))=0,"－",(SUM(AI11,AI21)))))</f>
        <v>…</v>
      </c>
      <c r="AJ9" s="180"/>
      <c r="AK9" s="180"/>
      <c r="AL9" s="180">
        <f>SUM(AL11,AL21)</f>
        <v>1124</v>
      </c>
      <c r="AM9" s="180"/>
      <c r="AN9" s="180"/>
      <c r="AO9" s="180" t="str">
        <f>IF(((COUNTIF(AO11,"…"))+(COUNTIF(AO21,"…")))&gt;=1,"…",(IF((SUM(AO11,AO21))=0,"－",(SUM(AO11,AO21)))))</f>
        <v>…</v>
      </c>
      <c r="AP9" s="180"/>
      <c r="AQ9" s="180"/>
      <c r="AR9" s="180" t="str">
        <f>IF(((COUNTIF(AR11,"…"))+(COUNTIF(AR21,"…")))&gt;=1,"…",(IF((SUM(AR11,AR21))=0,"－",(SUM(AR11,AR21)))))</f>
        <v>…</v>
      </c>
      <c r="AS9" s="180"/>
      <c r="AT9" s="180"/>
      <c r="AU9" s="180">
        <f>SUM(AU11,AU21)</f>
        <v>126</v>
      </c>
      <c r="AV9" s="180"/>
      <c r="AW9" s="180"/>
      <c r="AX9" s="179" t="s">
        <v>45</v>
      </c>
      <c r="AY9" s="179"/>
      <c r="AZ9" s="179"/>
      <c r="BA9" s="181">
        <f>K9/AU9</f>
        <v>25.571428571428573</v>
      </c>
      <c r="BB9" s="181"/>
      <c r="BC9" s="181"/>
      <c r="BD9" s="181"/>
    </row>
    <row r="10" spans="1:56" ht="27.75" customHeight="1">
      <c r="A10" s="3"/>
      <c r="B10" s="3"/>
      <c r="C10" s="3"/>
      <c r="D10" s="3"/>
      <c r="E10" s="3"/>
      <c r="F10" s="3"/>
      <c r="G10" s="3"/>
      <c r="H10" s="3"/>
      <c r="I10" s="3"/>
      <c r="J10" s="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8"/>
      <c r="BB10" s="198"/>
      <c r="BC10" s="198"/>
      <c r="BD10" s="198"/>
    </row>
    <row r="11" spans="1:56" s="6" customFormat="1" ht="27.75" customHeight="1">
      <c r="A11" s="125" t="s">
        <v>383</v>
      </c>
      <c r="B11" s="125"/>
      <c r="C11" s="125"/>
      <c r="D11" s="125"/>
      <c r="E11" s="125"/>
      <c r="F11" s="125"/>
      <c r="G11" s="125"/>
      <c r="H11" s="13"/>
      <c r="I11" s="13"/>
      <c r="J11" s="5"/>
      <c r="K11" s="180">
        <f aca="true" t="shared" si="0" ref="K11:K19">SUM(N11:S11)</f>
        <v>3159</v>
      </c>
      <c r="L11" s="180"/>
      <c r="M11" s="180"/>
      <c r="N11" s="180">
        <f>SUM(N12:P19)</f>
        <v>1601</v>
      </c>
      <c r="O11" s="180"/>
      <c r="P11" s="180"/>
      <c r="Q11" s="180">
        <f>SUM(Q12:S19)</f>
        <v>1558</v>
      </c>
      <c r="R11" s="180"/>
      <c r="S11" s="180"/>
      <c r="T11" s="180">
        <f>SUM(T12:V19)</f>
        <v>995</v>
      </c>
      <c r="U11" s="180"/>
      <c r="V11" s="180"/>
      <c r="W11" s="180">
        <f>SUM(W12:Y19)</f>
        <v>482</v>
      </c>
      <c r="X11" s="180"/>
      <c r="Y11" s="180"/>
      <c r="Z11" s="180">
        <f>SUM(Z12:AB19)</f>
        <v>513</v>
      </c>
      <c r="AA11" s="180"/>
      <c r="AB11" s="180"/>
      <c r="AC11" s="180">
        <f aca="true" t="shared" si="1" ref="AC11:AC19">SUM(AF11:AK11)</f>
        <v>1066</v>
      </c>
      <c r="AD11" s="180"/>
      <c r="AE11" s="180"/>
      <c r="AF11" s="180">
        <f>SUM(AF12:AH19)</f>
        <v>562</v>
      </c>
      <c r="AG11" s="180"/>
      <c r="AH11" s="180"/>
      <c r="AI11" s="180">
        <f>SUM(AI12:AK19)</f>
        <v>504</v>
      </c>
      <c r="AJ11" s="180"/>
      <c r="AK11" s="180"/>
      <c r="AL11" s="180">
        <f aca="true" t="shared" si="2" ref="AL11:AL19">SUM(AO11:AT11)</f>
        <v>1098</v>
      </c>
      <c r="AM11" s="180"/>
      <c r="AN11" s="180"/>
      <c r="AO11" s="180">
        <f>SUM(AO12:AQ19)</f>
        <v>557</v>
      </c>
      <c r="AP11" s="180"/>
      <c r="AQ11" s="180"/>
      <c r="AR11" s="180">
        <f>SUM(AR12:AT19)</f>
        <v>541</v>
      </c>
      <c r="AS11" s="180"/>
      <c r="AT11" s="180"/>
      <c r="AU11" s="180">
        <f>SUM(AU12:AW19)</f>
        <v>100</v>
      </c>
      <c r="AV11" s="180"/>
      <c r="AW11" s="180"/>
      <c r="AX11" s="182">
        <f>SUM(AX12:AZ19)</f>
        <v>212</v>
      </c>
      <c r="AY11" s="182"/>
      <c r="AZ11" s="182"/>
      <c r="BA11" s="181">
        <f aca="true" t="shared" si="3" ref="BA11:BA19">K11/AU11</f>
        <v>31.59</v>
      </c>
      <c r="BB11" s="181"/>
      <c r="BC11" s="181"/>
      <c r="BD11" s="181"/>
    </row>
    <row r="12" spans="1:56" ht="27.75" customHeight="1">
      <c r="A12" s="3"/>
      <c r="B12" s="131" t="s">
        <v>9</v>
      </c>
      <c r="C12" s="131"/>
      <c r="D12" s="131"/>
      <c r="E12" s="131"/>
      <c r="F12" s="131" t="s">
        <v>211</v>
      </c>
      <c r="G12" s="131"/>
      <c r="H12" s="131"/>
      <c r="I12" s="131"/>
      <c r="J12" s="4"/>
      <c r="K12" s="194">
        <f t="shared" si="0"/>
        <v>324</v>
      </c>
      <c r="L12" s="194"/>
      <c r="M12" s="194"/>
      <c r="N12" s="194">
        <v>155</v>
      </c>
      <c r="O12" s="194"/>
      <c r="P12" s="194"/>
      <c r="Q12" s="194">
        <v>169</v>
      </c>
      <c r="R12" s="194"/>
      <c r="S12" s="194"/>
      <c r="T12" s="194">
        <f aca="true" t="shared" si="4" ref="T12:T19">SUM(W12:AB12)</f>
        <v>99</v>
      </c>
      <c r="U12" s="194"/>
      <c r="V12" s="194"/>
      <c r="W12" s="194">
        <v>44</v>
      </c>
      <c r="X12" s="194"/>
      <c r="Y12" s="194"/>
      <c r="Z12" s="194">
        <v>55</v>
      </c>
      <c r="AA12" s="194"/>
      <c r="AB12" s="194"/>
      <c r="AC12" s="194">
        <f t="shared" si="1"/>
        <v>127</v>
      </c>
      <c r="AD12" s="194"/>
      <c r="AE12" s="194"/>
      <c r="AF12" s="194">
        <v>63</v>
      </c>
      <c r="AG12" s="194"/>
      <c r="AH12" s="194"/>
      <c r="AI12" s="194">
        <v>64</v>
      </c>
      <c r="AJ12" s="194"/>
      <c r="AK12" s="194"/>
      <c r="AL12" s="194">
        <f t="shared" si="2"/>
        <v>98</v>
      </c>
      <c r="AM12" s="194"/>
      <c r="AN12" s="194"/>
      <c r="AO12" s="194">
        <v>48</v>
      </c>
      <c r="AP12" s="194"/>
      <c r="AQ12" s="194"/>
      <c r="AR12" s="194">
        <v>50</v>
      </c>
      <c r="AS12" s="194"/>
      <c r="AT12" s="194"/>
      <c r="AU12" s="194">
        <v>11</v>
      </c>
      <c r="AV12" s="194"/>
      <c r="AW12" s="194"/>
      <c r="AX12" s="179">
        <v>24</v>
      </c>
      <c r="AY12" s="179"/>
      <c r="AZ12" s="179"/>
      <c r="BA12" s="199">
        <f t="shared" si="3"/>
        <v>29.454545454545453</v>
      </c>
      <c r="BB12" s="199"/>
      <c r="BC12" s="199"/>
      <c r="BD12" s="199"/>
    </row>
    <row r="13" spans="1:56" ht="27.75" customHeight="1">
      <c r="A13" s="3"/>
      <c r="B13" s="131" t="s">
        <v>212</v>
      </c>
      <c r="C13" s="131"/>
      <c r="D13" s="131"/>
      <c r="E13" s="131"/>
      <c r="F13" s="131" t="s">
        <v>213</v>
      </c>
      <c r="G13" s="131"/>
      <c r="H13" s="131"/>
      <c r="I13" s="131"/>
      <c r="J13" s="4"/>
      <c r="K13" s="194">
        <f t="shared" si="0"/>
        <v>546</v>
      </c>
      <c r="L13" s="194"/>
      <c r="M13" s="194"/>
      <c r="N13" s="194">
        <v>267</v>
      </c>
      <c r="O13" s="194"/>
      <c r="P13" s="194"/>
      <c r="Q13" s="194">
        <v>279</v>
      </c>
      <c r="R13" s="194"/>
      <c r="S13" s="194"/>
      <c r="T13" s="194">
        <f t="shared" si="4"/>
        <v>161</v>
      </c>
      <c r="U13" s="194"/>
      <c r="V13" s="194"/>
      <c r="W13" s="194">
        <v>63</v>
      </c>
      <c r="X13" s="194"/>
      <c r="Y13" s="194"/>
      <c r="Z13" s="194">
        <v>98</v>
      </c>
      <c r="AA13" s="194"/>
      <c r="AB13" s="194"/>
      <c r="AC13" s="194">
        <f t="shared" si="1"/>
        <v>193</v>
      </c>
      <c r="AD13" s="194"/>
      <c r="AE13" s="194"/>
      <c r="AF13" s="194">
        <v>99</v>
      </c>
      <c r="AG13" s="194"/>
      <c r="AH13" s="194"/>
      <c r="AI13" s="194">
        <v>94</v>
      </c>
      <c r="AJ13" s="194"/>
      <c r="AK13" s="194"/>
      <c r="AL13" s="194">
        <f t="shared" si="2"/>
        <v>192</v>
      </c>
      <c r="AM13" s="194"/>
      <c r="AN13" s="194"/>
      <c r="AO13" s="194">
        <v>105</v>
      </c>
      <c r="AP13" s="194"/>
      <c r="AQ13" s="194"/>
      <c r="AR13" s="194">
        <v>87</v>
      </c>
      <c r="AS13" s="194"/>
      <c r="AT13" s="194"/>
      <c r="AU13" s="194">
        <v>17</v>
      </c>
      <c r="AV13" s="194"/>
      <c r="AW13" s="194"/>
      <c r="AX13" s="179">
        <v>34</v>
      </c>
      <c r="AY13" s="179"/>
      <c r="AZ13" s="179"/>
      <c r="BA13" s="199">
        <f t="shared" si="3"/>
        <v>32.11764705882353</v>
      </c>
      <c r="BB13" s="199"/>
      <c r="BC13" s="199"/>
      <c r="BD13" s="199"/>
    </row>
    <row r="14" spans="1:56" ht="27.75" customHeight="1">
      <c r="A14" s="3"/>
      <c r="B14" s="131" t="s">
        <v>10</v>
      </c>
      <c r="C14" s="131"/>
      <c r="D14" s="131"/>
      <c r="E14" s="131"/>
      <c r="F14" s="131" t="s">
        <v>213</v>
      </c>
      <c r="G14" s="131"/>
      <c r="H14" s="131"/>
      <c r="I14" s="131"/>
      <c r="J14" s="4"/>
      <c r="K14" s="194">
        <f t="shared" si="0"/>
        <v>479</v>
      </c>
      <c r="L14" s="194"/>
      <c r="M14" s="194"/>
      <c r="N14" s="194">
        <v>243</v>
      </c>
      <c r="O14" s="194"/>
      <c r="P14" s="194"/>
      <c r="Q14" s="194">
        <v>236</v>
      </c>
      <c r="R14" s="194"/>
      <c r="S14" s="194"/>
      <c r="T14" s="194">
        <f t="shared" si="4"/>
        <v>170</v>
      </c>
      <c r="U14" s="194"/>
      <c r="V14" s="194"/>
      <c r="W14" s="194">
        <v>82</v>
      </c>
      <c r="X14" s="194"/>
      <c r="Y14" s="194"/>
      <c r="Z14" s="194">
        <v>88</v>
      </c>
      <c r="AA14" s="194"/>
      <c r="AB14" s="194"/>
      <c r="AC14" s="194">
        <f t="shared" si="1"/>
        <v>142</v>
      </c>
      <c r="AD14" s="194"/>
      <c r="AE14" s="194"/>
      <c r="AF14" s="194">
        <v>80</v>
      </c>
      <c r="AG14" s="194"/>
      <c r="AH14" s="194"/>
      <c r="AI14" s="194">
        <v>62</v>
      </c>
      <c r="AJ14" s="194"/>
      <c r="AK14" s="194"/>
      <c r="AL14" s="194">
        <f t="shared" si="2"/>
        <v>167</v>
      </c>
      <c r="AM14" s="194"/>
      <c r="AN14" s="194"/>
      <c r="AO14" s="194">
        <v>81</v>
      </c>
      <c r="AP14" s="194"/>
      <c r="AQ14" s="194"/>
      <c r="AR14" s="194">
        <v>86</v>
      </c>
      <c r="AS14" s="194"/>
      <c r="AT14" s="194"/>
      <c r="AU14" s="194">
        <v>14</v>
      </c>
      <c r="AV14" s="194"/>
      <c r="AW14" s="194"/>
      <c r="AX14" s="179">
        <v>27</v>
      </c>
      <c r="AY14" s="179"/>
      <c r="AZ14" s="179"/>
      <c r="BA14" s="199">
        <f t="shared" si="3"/>
        <v>34.214285714285715</v>
      </c>
      <c r="BB14" s="199"/>
      <c r="BC14" s="199"/>
      <c r="BD14" s="199"/>
    </row>
    <row r="15" spans="1:56" ht="27.75" customHeight="1">
      <c r="A15" s="3"/>
      <c r="B15" s="131" t="s">
        <v>214</v>
      </c>
      <c r="C15" s="131"/>
      <c r="D15" s="131"/>
      <c r="E15" s="131"/>
      <c r="F15" s="131" t="s">
        <v>213</v>
      </c>
      <c r="G15" s="131"/>
      <c r="H15" s="131"/>
      <c r="I15" s="131"/>
      <c r="J15" s="4"/>
      <c r="K15" s="194">
        <f t="shared" si="0"/>
        <v>565</v>
      </c>
      <c r="L15" s="194"/>
      <c r="M15" s="194"/>
      <c r="N15" s="194">
        <v>305</v>
      </c>
      <c r="O15" s="194"/>
      <c r="P15" s="194"/>
      <c r="Q15" s="194">
        <v>260</v>
      </c>
      <c r="R15" s="194"/>
      <c r="S15" s="194"/>
      <c r="T15" s="194">
        <f t="shared" si="4"/>
        <v>167</v>
      </c>
      <c r="U15" s="194"/>
      <c r="V15" s="194"/>
      <c r="W15" s="194">
        <v>88</v>
      </c>
      <c r="X15" s="194"/>
      <c r="Y15" s="194"/>
      <c r="Z15" s="194">
        <v>79</v>
      </c>
      <c r="AA15" s="194"/>
      <c r="AB15" s="194"/>
      <c r="AC15" s="194">
        <f t="shared" si="1"/>
        <v>199</v>
      </c>
      <c r="AD15" s="194"/>
      <c r="AE15" s="194"/>
      <c r="AF15" s="194">
        <v>115</v>
      </c>
      <c r="AG15" s="194"/>
      <c r="AH15" s="194"/>
      <c r="AI15" s="194">
        <v>84</v>
      </c>
      <c r="AJ15" s="194"/>
      <c r="AK15" s="194"/>
      <c r="AL15" s="194">
        <f t="shared" si="2"/>
        <v>199</v>
      </c>
      <c r="AM15" s="194"/>
      <c r="AN15" s="194"/>
      <c r="AO15" s="194">
        <v>102</v>
      </c>
      <c r="AP15" s="194"/>
      <c r="AQ15" s="194"/>
      <c r="AR15" s="194">
        <v>97</v>
      </c>
      <c r="AS15" s="194"/>
      <c r="AT15" s="194"/>
      <c r="AU15" s="194">
        <v>17</v>
      </c>
      <c r="AV15" s="194"/>
      <c r="AW15" s="194"/>
      <c r="AX15" s="179">
        <v>35</v>
      </c>
      <c r="AY15" s="179"/>
      <c r="AZ15" s="179"/>
      <c r="BA15" s="199">
        <f t="shared" si="3"/>
        <v>33.23529411764706</v>
      </c>
      <c r="BB15" s="199"/>
      <c r="BC15" s="199"/>
      <c r="BD15" s="199"/>
    </row>
    <row r="16" spans="1:56" ht="27.75" customHeight="1">
      <c r="A16" s="3"/>
      <c r="B16" s="131" t="s">
        <v>2</v>
      </c>
      <c r="C16" s="131"/>
      <c r="D16" s="131"/>
      <c r="E16" s="131"/>
      <c r="F16" s="131" t="s">
        <v>213</v>
      </c>
      <c r="G16" s="131"/>
      <c r="H16" s="131"/>
      <c r="I16" s="131"/>
      <c r="J16" s="4"/>
      <c r="K16" s="194">
        <f t="shared" si="0"/>
        <v>244</v>
      </c>
      <c r="L16" s="194"/>
      <c r="M16" s="194"/>
      <c r="N16" s="194">
        <v>119</v>
      </c>
      <c r="O16" s="194"/>
      <c r="P16" s="194"/>
      <c r="Q16" s="194">
        <v>125</v>
      </c>
      <c r="R16" s="194"/>
      <c r="S16" s="194"/>
      <c r="T16" s="194">
        <f t="shared" si="4"/>
        <v>75</v>
      </c>
      <c r="U16" s="194"/>
      <c r="V16" s="194"/>
      <c r="W16" s="194">
        <v>35</v>
      </c>
      <c r="X16" s="194"/>
      <c r="Y16" s="194"/>
      <c r="Z16" s="194">
        <v>40</v>
      </c>
      <c r="AA16" s="194"/>
      <c r="AB16" s="194"/>
      <c r="AC16" s="194">
        <f t="shared" si="1"/>
        <v>74</v>
      </c>
      <c r="AD16" s="194"/>
      <c r="AE16" s="194"/>
      <c r="AF16" s="194">
        <v>35</v>
      </c>
      <c r="AG16" s="194"/>
      <c r="AH16" s="194"/>
      <c r="AI16" s="194">
        <v>39</v>
      </c>
      <c r="AJ16" s="194"/>
      <c r="AK16" s="194"/>
      <c r="AL16" s="194">
        <f t="shared" si="2"/>
        <v>95</v>
      </c>
      <c r="AM16" s="194"/>
      <c r="AN16" s="194"/>
      <c r="AO16" s="194">
        <v>49</v>
      </c>
      <c r="AP16" s="194"/>
      <c r="AQ16" s="194"/>
      <c r="AR16" s="194">
        <v>46</v>
      </c>
      <c r="AS16" s="194"/>
      <c r="AT16" s="194"/>
      <c r="AU16" s="194">
        <v>8</v>
      </c>
      <c r="AV16" s="194"/>
      <c r="AW16" s="194"/>
      <c r="AX16" s="179">
        <v>20</v>
      </c>
      <c r="AY16" s="179"/>
      <c r="AZ16" s="179"/>
      <c r="BA16" s="199">
        <f t="shared" si="3"/>
        <v>30.5</v>
      </c>
      <c r="BB16" s="199"/>
      <c r="BC16" s="199"/>
      <c r="BD16" s="199"/>
    </row>
    <row r="17" spans="1:56" ht="27.75" customHeight="1">
      <c r="A17" s="3"/>
      <c r="B17" s="131" t="s">
        <v>215</v>
      </c>
      <c r="C17" s="131"/>
      <c r="D17" s="131"/>
      <c r="E17" s="131"/>
      <c r="F17" s="131" t="s">
        <v>213</v>
      </c>
      <c r="G17" s="131"/>
      <c r="H17" s="131"/>
      <c r="I17" s="131"/>
      <c r="J17" s="4"/>
      <c r="K17" s="194">
        <f t="shared" si="0"/>
        <v>526</v>
      </c>
      <c r="L17" s="194"/>
      <c r="M17" s="194"/>
      <c r="N17" s="194">
        <v>280</v>
      </c>
      <c r="O17" s="194"/>
      <c r="P17" s="194"/>
      <c r="Q17" s="194">
        <v>246</v>
      </c>
      <c r="R17" s="194"/>
      <c r="S17" s="194"/>
      <c r="T17" s="194">
        <f t="shared" si="4"/>
        <v>169</v>
      </c>
      <c r="U17" s="194"/>
      <c r="V17" s="194"/>
      <c r="W17" s="194">
        <v>93</v>
      </c>
      <c r="X17" s="194"/>
      <c r="Y17" s="194"/>
      <c r="Z17" s="194">
        <v>76</v>
      </c>
      <c r="AA17" s="194"/>
      <c r="AB17" s="194"/>
      <c r="AC17" s="194">
        <f t="shared" si="1"/>
        <v>176</v>
      </c>
      <c r="AD17" s="194"/>
      <c r="AE17" s="194"/>
      <c r="AF17" s="194">
        <v>99</v>
      </c>
      <c r="AG17" s="194"/>
      <c r="AH17" s="194"/>
      <c r="AI17" s="194">
        <v>77</v>
      </c>
      <c r="AJ17" s="194"/>
      <c r="AK17" s="194"/>
      <c r="AL17" s="194">
        <f t="shared" si="2"/>
        <v>181</v>
      </c>
      <c r="AM17" s="194"/>
      <c r="AN17" s="194"/>
      <c r="AO17" s="194">
        <v>88</v>
      </c>
      <c r="AP17" s="194"/>
      <c r="AQ17" s="194"/>
      <c r="AR17" s="194">
        <v>93</v>
      </c>
      <c r="AS17" s="194"/>
      <c r="AT17" s="194"/>
      <c r="AU17" s="194">
        <v>16</v>
      </c>
      <c r="AV17" s="194"/>
      <c r="AW17" s="194"/>
      <c r="AX17" s="179">
        <v>31</v>
      </c>
      <c r="AY17" s="179"/>
      <c r="AZ17" s="179"/>
      <c r="BA17" s="199">
        <f t="shared" si="3"/>
        <v>32.875</v>
      </c>
      <c r="BB17" s="199"/>
      <c r="BC17" s="199"/>
      <c r="BD17" s="199"/>
    </row>
    <row r="18" spans="1:56" ht="27.75" customHeight="1">
      <c r="A18" s="3"/>
      <c r="B18" s="131" t="s">
        <v>216</v>
      </c>
      <c r="C18" s="131"/>
      <c r="D18" s="131"/>
      <c r="E18" s="131"/>
      <c r="F18" s="131" t="s">
        <v>213</v>
      </c>
      <c r="G18" s="131"/>
      <c r="H18" s="131"/>
      <c r="I18" s="131"/>
      <c r="J18" s="4"/>
      <c r="K18" s="194">
        <f t="shared" si="0"/>
        <v>12</v>
      </c>
      <c r="L18" s="194"/>
      <c r="M18" s="194"/>
      <c r="N18" s="194">
        <v>5</v>
      </c>
      <c r="O18" s="194"/>
      <c r="P18" s="194"/>
      <c r="Q18" s="194">
        <v>7</v>
      </c>
      <c r="R18" s="194"/>
      <c r="S18" s="194"/>
      <c r="T18" s="194">
        <f t="shared" si="4"/>
        <v>2</v>
      </c>
      <c r="U18" s="194"/>
      <c r="V18" s="194"/>
      <c r="W18" s="179" t="s">
        <v>217</v>
      </c>
      <c r="X18" s="179"/>
      <c r="Y18" s="179"/>
      <c r="Z18" s="194">
        <v>2</v>
      </c>
      <c r="AA18" s="194"/>
      <c r="AB18" s="194"/>
      <c r="AC18" s="194">
        <f t="shared" si="1"/>
        <v>5</v>
      </c>
      <c r="AD18" s="194"/>
      <c r="AE18" s="194"/>
      <c r="AF18" s="194">
        <v>3</v>
      </c>
      <c r="AG18" s="194"/>
      <c r="AH18" s="194"/>
      <c r="AI18" s="194">
        <v>2</v>
      </c>
      <c r="AJ18" s="194"/>
      <c r="AK18" s="194"/>
      <c r="AL18" s="194">
        <f t="shared" si="2"/>
        <v>5</v>
      </c>
      <c r="AM18" s="194"/>
      <c r="AN18" s="194"/>
      <c r="AO18" s="194">
        <v>2</v>
      </c>
      <c r="AP18" s="194"/>
      <c r="AQ18" s="194"/>
      <c r="AR18" s="194">
        <v>3</v>
      </c>
      <c r="AS18" s="194"/>
      <c r="AT18" s="194"/>
      <c r="AU18" s="194">
        <v>3</v>
      </c>
      <c r="AV18" s="194"/>
      <c r="AW18" s="194"/>
      <c r="AX18" s="179">
        <v>9</v>
      </c>
      <c r="AY18" s="179"/>
      <c r="AZ18" s="179"/>
      <c r="BA18" s="199">
        <f t="shared" si="3"/>
        <v>4</v>
      </c>
      <c r="BB18" s="199"/>
      <c r="BC18" s="199"/>
      <c r="BD18" s="199"/>
    </row>
    <row r="19" spans="1:56" ht="27.75" customHeight="1">
      <c r="A19" s="3"/>
      <c r="B19" s="131" t="s">
        <v>218</v>
      </c>
      <c r="C19" s="131"/>
      <c r="D19" s="131"/>
      <c r="E19" s="131"/>
      <c r="F19" s="131" t="s">
        <v>219</v>
      </c>
      <c r="G19" s="131"/>
      <c r="H19" s="131"/>
      <c r="I19" s="131"/>
      <c r="J19" s="4"/>
      <c r="K19" s="194">
        <f t="shared" si="0"/>
        <v>463</v>
      </c>
      <c r="L19" s="194"/>
      <c r="M19" s="194"/>
      <c r="N19" s="194">
        <v>227</v>
      </c>
      <c r="O19" s="194"/>
      <c r="P19" s="194"/>
      <c r="Q19" s="194">
        <v>236</v>
      </c>
      <c r="R19" s="194"/>
      <c r="S19" s="194"/>
      <c r="T19" s="194">
        <f t="shared" si="4"/>
        <v>152</v>
      </c>
      <c r="U19" s="194"/>
      <c r="V19" s="194"/>
      <c r="W19" s="194">
        <v>77</v>
      </c>
      <c r="X19" s="194"/>
      <c r="Y19" s="194"/>
      <c r="Z19" s="194">
        <v>75</v>
      </c>
      <c r="AA19" s="194"/>
      <c r="AB19" s="194"/>
      <c r="AC19" s="194">
        <f t="shared" si="1"/>
        <v>150</v>
      </c>
      <c r="AD19" s="194"/>
      <c r="AE19" s="194"/>
      <c r="AF19" s="194">
        <v>68</v>
      </c>
      <c r="AG19" s="194"/>
      <c r="AH19" s="194"/>
      <c r="AI19" s="194">
        <v>82</v>
      </c>
      <c r="AJ19" s="194"/>
      <c r="AK19" s="194"/>
      <c r="AL19" s="194">
        <f t="shared" si="2"/>
        <v>161</v>
      </c>
      <c r="AM19" s="194"/>
      <c r="AN19" s="194"/>
      <c r="AO19" s="194">
        <v>82</v>
      </c>
      <c r="AP19" s="194"/>
      <c r="AQ19" s="194"/>
      <c r="AR19" s="194">
        <v>79</v>
      </c>
      <c r="AS19" s="194"/>
      <c r="AT19" s="194"/>
      <c r="AU19" s="194">
        <v>14</v>
      </c>
      <c r="AV19" s="194"/>
      <c r="AW19" s="194"/>
      <c r="AX19" s="179">
        <v>32</v>
      </c>
      <c r="AY19" s="179"/>
      <c r="AZ19" s="179"/>
      <c r="BA19" s="199">
        <f t="shared" si="3"/>
        <v>33.07142857142857</v>
      </c>
      <c r="BB19" s="199"/>
      <c r="BC19" s="199"/>
      <c r="BD19" s="199"/>
    </row>
    <row r="20" spans="1:56" ht="27.75" customHeight="1">
      <c r="A20" s="3"/>
      <c r="B20" s="3"/>
      <c r="C20" s="3"/>
      <c r="D20" s="3"/>
      <c r="E20" s="3"/>
      <c r="F20" s="3"/>
      <c r="G20" s="3"/>
      <c r="H20" s="3"/>
      <c r="I20" s="3"/>
      <c r="J20" s="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8"/>
      <c r="BB20" s="198"/>
      <c r="BC20" s="198"/>
      <c r="BD20" s="198"/>
    </row>
    <row r="21" spans="1:56" s="6" customFormat="1" ht="27.75" customHeight="1">
      <c r="A21" s="125" t="s">
        <v>384</v>
      </c>
      <c r="B21" s="125"/>
      <c r="C21" s="125"/>
      <c r="D21" s="125"/>
      <c r="E21" s="125"/>
      <c r="F21" s="125"/>
      <c r="G21" s="125"/>
      <c r="H21" s="13"/>
      <c r="I21" s="13"/>
      <c r="J21" s="5"/>
      <c r="K21" s="180">
        <f>SUM(N21:S21)</f>
        <v>63</v>
      </c>
      <c r="L21" s="180"/>
      <c r="M21" s="180"/>
      <c r="N21" s="180">
        <f>SUM(N22:P25)</f>
        <v>41</v>
      </c>
      <c r="O21" s="180"/>
      <c r="P21" s="180"/>
      <c r="Q21" s="180">
        <f>SUM(Q22:S25)</f>
        <v>22</v>
      </c>
      <c r="R21" s="180"/>
      <c r="S21" s="180"/>
      <c r="T21" s="180">
        <f>SUM(T22:V25)</f>
        <v>16</v>
      </c>
      <c r="U21" s="180"/>
      <c r="V21" s="180"/>
      <c r="W21" s="179" t="s">
        <v>45</v>
      </c>
      <c r="X21" s="179"/>
      <c r="Y21" s="179"/>
      <c r="Z21" s="179" t="s">
        <v>45</v>
      </c>
      <c r="AA21" s="179"/>
      <c r="AB21" s="179"/>
      <c r="AC21" s="180">
        <f>SUM(AC22:AE25)</f>
        <v>21</v>
      </c>
      <c r="AD21" s="180"/>
      <c r="AE21" s="180"/>
      <c r="AF21" s="179" t="s">
        <v>45</v>
      </c>
      <c r="AG21" s="179"/>
      <c r="AH21" s="179"/>
      <c r="AI21" s="179" t="s">
        <v>45</v>
      </c>
      <c r="AJ21" s="179"/>
      <c r="AK21" s="179"/>
      <c r="AL21" s="180">
        <f>SUM(AL22:AN25)</f>
        <v>26</v>
      </c>
      <c r="AM21" s="180"/>
      <c r="AN21" s="180"/>
      <c r="AO21" s="194" t="str">
        <f>IF((COUNTIF((AO22:AQ25),"…"))&gt;=1,"…",(IF((SUM(AO22:AQ25))=0,"－",(SUM(AO22:AQ25)))))</f>
        <v>…</v>
      </c>
      <c r="AP21" s="194"/>
      <c r="AQ21" s="194"/>
      <c r="AR21" s="194" t="str">
        <f>IF((COUNTIF((AR22:AT25),"…"))&gt;=1,"…",(IF((SUM(AR22:AT25))=0,"－",(SUM(AR22:AT25)))))</f>
        <v>…</v>
      </c>
      <c r="AS21" s="194"/>
      <c r="AT21" s="194"/>
      <c r="AU21" s="180">
        <f>SUM(AU22:AW25)</f>
        <v>26</v>
      </c>
      <c r="AV21" s="180"/>
      <c r="AW21" s="180"/>
      <c r="AX21" s="179" t="s">
        <v>45</v>
      </c>
      <c r="AY21" s="179"/>
      <c r="AZ21" s="179"/>
      <c r="BA21" s="181">
        <f>K21/AU21</f>
        <v>2.423076923076923</v>
      </c>
      <c r="BB21" s="181"/>
      <c r="BC21" s="181"/>
      <c r="BD21" s="181"/>
    </row>
    <row r="22" spans="1:56" ht="27.75" customHeight="1">
      <c r="A22" s="3"/>
      <c r="B22" s="131" t="s">
        <v>11</v>
      </c>
      <c r="C22" s="131"/>
      <c r="D22" s="131"/>
      <c r="E22" s="131"/>
      <c r="F22" s="131"/>
      <c r="G22" s="131"/>
      <c r="H22" s="131"/>
      <c r="I22" s="131"/>
      <c r="J22" s="4"/>
      <c r="K22" s="194">
        <f>SUM(N22:S22)</f>
        <v>17</v>
      </c>
      <c r="L22" s="194"/>
      <c r="M22" s="194"/>
      <c r="N22" s="194">
        <v>9</v>
      </c>
      <c r="O22" s="194"/>
      <c r="P22" s="194"/>
      <c r="Q22" s="194">
        <v>8</v>
      </c>
      <c r="R22" s="194"/>
      <c r="S22" s="194"/>
      <c r="T22" s="194">
        <v>5</v>
      </c>
      <c r="U22" s="194"/>
      <c r="V22" s="194"/>
      <c r="W22" s="179" t="s">
        <v>45</v>
      </c>
      <c r="X22" s="179"/>
      <c r="Y22" s="179"/>
      <c r="Z22" s="179" t="s">
        <v>45</v>
      </c>
      <c r="AA22" s="179"/>
      <c r="AB22" s="179"/>
      <c r="AC22" s="194">
        <v>4</v>
      </c>
      <c r="AD22" s="194"/>
      <c r="AE22" s="194"/>
      <c r="AF22" s="179" t="s">
        <v>45</v>
      </c>
      <c r="AG22" s="179"/>
      <c r="AH22" s="179"/>
      <c r="AI22" s="179" t="s">
        <v>45</v>
      </c>
      <c r="AJ22" s="179"/>
      <c r="AK22" s="179"/>
      <c r="AL22" s="194">
        <v>8</v>
      </c>
      <c r="AM22" s="194"/>
      <c r="AN22" s="194"/>
      <c r="AO22" s="179" t="s">
        <v>45</v>
      </c>
      <c r="AP22" s="179"/>
      <c r="AQ22" s="179"/>
      <c r="AR22" s="179" t="s">
        <v>45</v>
      </c>
      <c r="AS22" s="179"/>
      <c r="AT22" s="179"/>
      <c r="AU22" s="194">
        <v>6</v>
      </c>
      <c r="AV22" s="194"/>
      <c r="AW22" s="194"/>
      <c r="AX22" s="179" t="s">
        <v>45</v>
      </c>
      <c r="AY22" s="179"/>
      <c r="AZ22" s="179"/>
      <c r="BA22" s="199">
        <f>K22/AU22</f>
        <v>2.8333333333333335</v>
      </c>
      <c r="BB22" s="199"/>
      <c r="BC22" s="199"/>
      <c r="BD22" s="199"/>
    </row>
    <row r="23" spans="1:56" ht="27.75" customHeight="1">
      <c r="A23" s="3"/>
      <c r="B23" s="131" t="s">
        <v>220</v>
      </c>
      <c r="C23" s="131"/>
      <c r="D23" s="131"/>
      <c r="E23" s="131"/>
      <c r="F23" s="131"/>
      <c r="G23" s="131"/>
      <c r="H23" s="131"/>
      <c r="I23" s="131"/>
      <c r="J23" s="4"/>
      <c r="K23" s="194">
        <f>SUM(N23:S23)</f>
        <v>10</v>
      </c>
      <c r="L23" s="194"/>
      <c r="M23" s="194"/>
      <c r="N23" s="194">
        <v>7</v>
      </c>
      <c r="O23" s="194"/>
      <c r="P23" s="194"/>
      <c r="Q23" s="194">
        <v>3</v>
      </c>
      <c r="R23" s="194"/>
      <c r="S23" s="194"/>
      <c r="T23" s="194">
        <v>3</v>
      </c>
      <c r="U23" s="194"/>
      <c r="V23" s="194"/>
      <c r="W23" s="179" t="s">
        <v>45</v>
      </c>
      <c r="X23" s="179"/>
      <c r="Y23" s="179"/>
      <c r="Z23" s="179" t="s">
        <v>45</v>
      </c>
      <c r="AA23" s="179"/>
      <c r="AB23" s="179"/>
      <c r="AC23" s="194">
        <v>4</v>
      </c>
      <c r="AD23" s="194"/>
      <c r="AE23" s="194"/>
      <c r="AF23" s="179" t="s">
        <v>45</v>
      </c>
      <c r="AG23" s="179"/>
      <c r="AH23" s="179"/>
      <c r="AI23" s="179" t="s">
        <v>45</v>
      </c>
      <c r="AJ23" s="179"/>
      <c r="AK23" s="179"/>
      <c r="AL23" s="194">
        <v>3</v>
      </c>
      <c r="AM23" s="194"/>
      <c r="AN23" s="194"/>
      <c r="AO23" s="179" t="s">
        <v>45</v>
      </c>
      <c r="AP23" s="179"/>
      <c r="AQ23" s="179"/>
      <c r="AR23" s="179" t="s">
        <v>45</v>
      </c>
      <c r="AS23" s="179"/>
      <c r="AT23" s="179"/>
      <c r="AU23" s="194">
        <v>4</v>
      </c>
      <c r="AV23" s="194"/>
      <c r="AW23" s="194"/>
      <c r="AX23" s="179" t="s">
        <v>45</v>
      </c>
      <c r="AY23" s="179"/>
      <c r="AZ23" s="179"/>
      <c r="BA23" s="199">
        <f>K23/AU23</f>
        <v>2.5</v>
      </c>
      <c r="BB23" s="199"/>
      <c r="BC23" s="199"/>
      <c r="BD23" s="199"/>
    </row>
    <row r="24" spans="1:56" ht="27.75" customHeight="1">
      <c r="A24" s="3"/>
      <c r="B24" s="131" t="s">
        <v>221</v>
      </c>
      <c r="C24" s="131"/>
      <c r="D24" s="131"/>
      <c r="E24" s="131"/>
      <c r="F24" s="131"/>
      <c r="G24" s="131"/>
      <c r="H24" s="131"/>
      <c r="I24" s="131"/>
      <c r="J24" s="4"/>
      <c r="K24" s="194">
        <f>SUM(N24:S24)</f>
        <v>18</v>
      </c>
      <c r="L24" s="194"/>
      <c r="M24" s="194"/>
      <c r="N24" s="194">
        <v>12</v>
      </c>
      <c r="O24" s="194"/>
      <c r="P24" s="194"/>
      <c r="Q24" s="194">
        <v>6</v>
      </c>
      <c r="R24" s="194"/>
      <c r="S24" s="194"/>
      <c r="T24" s="194">
        <v>5</v>
      </c>
      <c r="U24" s="194"/>
      <c r="V24" s="194"/>
      <c r="W24" s="179" t="s">
        <v>45</v>
      </c>
      <c r="X24" s="179"/>
      <c r="Y24" s="179"/>
      <c r="Z24" s="179" t="s">
        <v>45</v>
      </c>
      <c r="AA24" s="179"/>
      <c r="AB24" s="179"/>
      <c r="AC24" s="194">
        <v>7</v>
      </c>
      <c r="AD24" s="194"/>
      <c r="AE24" s="194"/>
      <c r="AF24" s="179" t="s">
        <v>45</v>
      </c>
      <c r="AG24" s="179"/>
      <c r="AH24" s="179"/>
      <c r="AI24" s="179" t="s">
        <v>45</v>
      </c>
      <c r="AJ24" s="179"/>
      <c r="AK24" s="179"/>
      <c r="AL24" s="194">
        <v>6</v>
      </c>
      <c r="AM24" s="194"/>
      <c r="AN24" s="194"/>
      <c r="AO24" s="179" t="s">
        <v>45</v>
      </c>
      <c r="AP24" s="179"/>
      <c r="AQ24" s="179"/>
      <c r="AR24" s="179" t="s">
        <v>45</v>
      </c>
      <c r="AS24" s="179"/>
      <c r="AT24" s="179"/>
      <c r="AU24" s="194">
        <v>8</v>
      </c>
      <c r="AV24" s="194"/>
      <c r="AW24" s="194"/>
      <c r="AX24" s="179" t="s">
        <v>45</v>
      </c>
      <c r="AY24" s="179"/>
      <c r="AZ24" s="179"/>
      <c r="BA24" s="199">
        <f>K24/AU24</f>
        <v>2.25</v>
      </c>
      <c r="BB24" s="199"/>
      <c r="BC24" s="199"/>
      <c r="BD24" s="199"/>
    </row>
    <row r="25" spans="1:56" ht="27.75" customHeight="1">
      <c r="A25" s="3"/>
      <c r="B25" s="159" t="s">
        <v>222</v>
      </c>
      <c r="C25" s="159"/>
      <c r="D25" s="159"/>
      <c r="E25" s="159"/>
      <c r="F25" s="159"/>
      <c r="G25" s="159"/>
      <c r="H25" s="159"/>
      <c r="I25" s="159"/>
      <c r="J25" s="4"/>
      <c r="K25" s="194">
        <f>SUM(N25:S25)</f>
        <v>18</v>
      </c>
      <c r="L25" s="194"/>
      <c r="M25" s="194"/>
      <c r="N25" s="194">
        <v>13</v>
      </c>
      <c r="O25" s="194"/>
      <c r="P25" s="194"/>
      <c r="Q25" s="194">
        <v>5</v>
      </c>
      <c r="R25" s="194"/>
      <c r="S25" s="194"/>
      <c r="T25" s="194">
        <v>3</v>
      </c>
      <c r="U25" s="194"/>
      <c r="V25" s="194"/>
      <c r="W25" s="179" t="s">
        <v>45</v>
      </c>
      <c r="X25" s="179"/>
      <c r="Y25" s="179"/>
      <c r="Z25" s="179" t="s">
        <v>45</v>
      </c>
      <c r="AA25" s="179"/>
      <c r="AB25" s="179"/>
      <c r="AC25" s="194">
        <v>6</v>
      </c>
      <c r="AD25" s="194"/>
      <c r="AE25" s="194"/>
      <c r="AF25" s="179" t="s">
        <v>45</v>
      </c>
      <c r="AG25" s="179"/>
      <c r="AH25" s="179"/>
      <c r="AI25" s="179" t="s">
        <v>45</v>
      </c>
      <c r="AJ25" s="179"/>
      <c r="AK25" s="179"/>
      <c r="AL25" s="194">
        <v>9</v>
      </c>
      <c r="AM25" s="194"/>
      <c r="AN25" s="194"/>
      <c r="AO25" s="179" t="s">
        <v>45</v>
      </c>
      <c r="AP25" s="179"/>
      <c r="AQ25" s="179"/>
      <c r="AR25" s="179" t="s">
        <v>45</v>
      </c>
      <c r="AS25" s="179"/>
      <c r="AT25" s="179"/>
      <c r="AU25" s="194">
        <v>8</v>
      </c>
      <c r="AV25" s="194"/>
      <c r="AW25" s="194"/>
      <c r="AX25" s="179" t="s">
        <v>45</v>
      </c>
      <c r="AY25" s="179"/>
      <c r="AZ25" s="179"/>
      <c r="BA25" s="199">
        <f>K25/AU25</f>
        <v>2.25</v>
      </c>
      <c r="BB25" s="199"/>
      <c r="BC25" s="199"/>
      <c r="BD25" s="199"/>
    </row>
    <row r="26" spans="1:56" ht="27.75" customHeight="1">
      <c r="A26" s="3"/>
      <c r="B26" s="3"/>
      <c r="C26" s="3"/>
      <c r="D26" s="3"/>
      <c r="E26" s="3"/>
      <c r="F26" s="3"/>
      <c r="G26" s="3"/>
      <c r="H26" s="3"/>
      <c r="I26" s="3"/>
      <c r="J26" s="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8"/>
      <c r="BB26" s="198"/>
      <c r="BC26" s="198"/>
      <c r="BD26" s="198"/>
    </row>
    <row r="27" spans="1:56" s="6" customFormat="1" ht="27.75" customHeight="1">
      <c r="A27" s="160" t="s">
        <v>223</v>
      </c>
      <c r="B27" s="160"/>
      <c r="C27" s="160"/>
      <c r="D27" s="160"/>
      <c r="E27" s="160"/>
      <c r="F27" s="160"/>
      <c r="G27" s="160"/>
      <c r="H27" s="13"/>
      <c r="I27" s="13"/>
      <c r="J27" s="5"/>
      <c r="K27" s="180">
        <f>SUM(K28:M28)</f>
        <v>106</v>
      </c>
      <c r="L27" s="180"/>
      <c r="M27" s="180"/>
      <c r="N27" s="180">
        <f>SUM(N28:P28)</f>
        <v>71</v>
      </c>
      <c r="O27" s="180"/>
      <c r="P27" s="180"/>
      <c r="Q27" s="180">
        <f>SUM(Q28:S28)</f>
        <v>35</v>
      </c>
      <c r="R27" s="180"/>
      <c r="S27" s="180"/>
      <c r="T27" s="180">
        <f>SUM(T28:V28)</f>
        <v>33</v>
      </c>
      <c r="U27" s="180"/>
      <c r="V27" s="180"/>
      <c r="W27" s="180">
        <f>SUM(W28:Y28)</f>
        <v>20</v>
      </c>
      <c r="X27" s="180"/>
      <c r="Y27" s="180"/>
      <c r="Z27" s="180">
        <f>SUM(Z28:AB28)</f>
        <v>13</v>
      </c>
      <c r="AA27" s="180"/>
      <c r="AB27" s="180"/>
      <c r="AC27" s="180">
        <f>SUM(AC28:AE28)</f>
        <v>45</v>
      </c>
      <c r="AD27" s="180"/>
      <c r="AE27" s="180"/>
      <c r="AF27" s="180">
        <f>SUM(AF28:AH28)</f>
        <v>31</v>
      </c>
      <c r="AG27" s="180"/>
      <c r="AH27" s="180"/>
      <c r="AI27" s="180">
        <f>SUM(AI28:AK28)</f>
        <v>14</v>
      </c>
      <c r="AJ27" s="180"/>
      <c r="AK27" s="180"/>
      <c r="AL27" s="180">
        <f>SUM(AL28:AN28)</f>
        <v>28</v>
      </c>
      <c r="AM27" s="180"/>
      <c r="AN27" s="180"/>
      <c r="AO27" s="180">
        <f>SUM(AO28:AQ28)</f>
        <v>20</v>
      </c>
      <c r="AP27" s="180"/>
      <c r="AQ27" s="180"/>
      <c r="AR27" s="180">
        <f>SUM(AR28:AT28)</f>
        <v>8</v>
      </c>
      <c r="AS27" s="180"/>
      <c r="AT27" s="180"/>
      <c r="AU27" s="180">
        <f>SUM(AU28:AW28)</f>
        <v>4</v>
      </c>
      <c r="AV27" s="180"/>
      <c r="AW27" s="180"/>
      <c r="AX27" s="182">
        <v>6</v>
      </c>
      <c r="AY27" s="182"/>
      <c r="AZ27" s="182"/>
      <c r="BA27" s="181">
        <f>K27/AU27</f>
        <v>26.5</v>
      </c>
      <c r="BB27" s="181"/>
      <c r="BC27" s="181"/>
      <c r="BD27" s="181"/>
    </row>
    <row r="28" spans="1:56" ht="27.75" customHeight="1" thickBot="1">
      <c r="A28" s="3"/>
      <c r="B28" s="191" t="s">
        <v>224</v>
      </c>
      <c r="C28" s="191"/>
      <c r="D28" s="191"/>
      <c r="E28" s="191"/>
      <c r="F28" s="191" t="s">
        <v>211</v>
      </c>
      <c r="G28" s="191"/>
      <c r="H28" s="191"/>
      <c r="I28" s="191"/>
      <c r="J28" s="34"/>
      <c r="K28" s="207">
        <f>SUM(N28:S28)</f>
        <v>106</v>
      </c>
      <c r="L28" s="207"/>
      <c r="M28" s="207"/>
      <c r="N28" s="207">
        <v>71</v>
      </c>
      <c r="O28" s="207"/>
      <c r="P28" s="207"/>
      <c r="Q28" s="207">
        <v>35</v>
      </c>
      <c r="R28" s="207"/>
      <c r="S28" s="207"/>
      <c r="T28" s="207">
        <f>SUM(W28:AB28)</f>
        <v>33</v>
      </c>
      <c r="U28" s="207"/>
      <c r="V28" s="207"/>
      <c r="W28" s="207">
        <v>20</v>
      </c>
      <c r="X28" s="207"/>
      <c r="Y28" s="207"/>
      <c r="Z28" s="207">
        <v>13</v>
      </c>
      <c r="AA28" s="207"/>
      <c r="AB28" s="207"/>
      <c r="AC28" s="207">
        <f>SUM(AF28:AK28)</f>
        <v>45</v>
      </c>
      <c r="AD28" s="207"/>
      <c r="AE28" s="207"/>
      <c r="AF28" s="207">
        <v>31</v>
      </c>
      <c r="AG28" s="207"/>
      <c r="AH28" s="207"/>
      <c r="AI28" s="207">
        <v>14</v>
      </c>
      <c r="AJ28" s="207"/>
      <c r="AK28" s="207"/>
      <c r="AL28" s="207">
        <f>SUM(AO28:AT28)</f>
        <v>28</v>
      </c>
      <c r="AM28" s="207"/>
      <c r="AN28" s="207"/>
      <c r="AO28" s="207">
        <v>20</v>
      </c>
      <c r="AP28" s="207"/>
      <c r="AQ28" s="207"/>
      <c r="AR28" s="207">
        <v>8</v>
      </c>
      <c r="AS28" s="207"/>
      <c r="AT28" s="207"/>
      <c r="AU28" s="207">
        <v>4</v>
      </c>
      <c r="AV28" s="207"/>
      <c r="AW28" s="207"/>
      <c r="AX28" s="208">
        <v>6</v>
      </c>
      <c r="AY28" s="208"/>
      <c r="AZ28" s="208"/>
      <c r="BA28" s="209">
        <f>K28/AU28</f>
        <v>26.5</v>
      </c>
      <c r="BB28" s="209"/>
      <c r="BC28" s="209"/>
      <c r="BD28" s="209"/>
    </row>
    <row r="29" spans="1:56" ht="25.5" customHeight="1">
      <c r="A29" s="7" t="s">
        <v>134</v>
      </c>
      <c r="B29" s="127" t="s">
        <v>225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190" t="s">
        <v>226</v>
      </c>
      <c r="BA29" s="190"/>
      <c r="BB29" s="190"/>
      <c r="BC29" s="190"/>
      <c r="BD29" s="190"/>
    </row>
    <row r="30" spans="1:56" ht="25.5" customHeight="1">
      <c r="A30" s="3" t="s">
        <v>132</v>
      </c>
      <c r="B30" s="127" t="s">
        <v>227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AY30" s="165" t="s">
        <v>228</v>
      </c>
      <c r="AZ30" s="165"/>
      <c r="BA30" s="165"/>
      <c r="BB30" s="165"/>
      <c r="BC30" s="165"/>
      <c r="BD30" s="165"/>
    </row>
    <row r="31" spans="1:56" ht="25.5" customHeight="1">
      <c r="A31" s="3" t="s">
        <v>133</v>
      </c>
      <c r="B31" s="127" t="s">
        <v>229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AY31" s="142" t="s">
        <v>230</v>
      </c>
      <c r="AZ31" s="142"/>
      <c r="BA31" s="142"/>
      <c r="BB31" s="142"/>
      <c r="BC31" s="142"/>
      <c r="BD31" s="142"/>
    </row>
    <row r="32" spans="1:16" ht="27.75" customHeight="1">
      <c r="A32" s="3" t="s">
        <v>134</v>
      </c>
      <c r="B32" s="127" t="s">
        <v>231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</row>
  </sheetData>
  <mergeCells count="423">
    <mergeCell ref="AY31:BD31"/>
    <mergeCell ref="AR28:AT28"/>
    <mergeCell ref="AU28:AW28"/>
    <mergeCell ref="AX28:AZ28"/>
    <mergeCell ref="BA28:BD28"/>
    <mergeCell ref="AY30:BD30"/>
    <mergeCell ref="AF28:AH28"/>
    <mergeCell ref="AI28:AK28"/>
    <mergeCell ref="AL28:AN28"/>
    <mergeCell ref="AO28:AQ28"/>
    <mergeCell ref="AU27:AW27"/>
    <mergeCell ref="AX27:AZ27"/>
    <mergeCell ref="BA27:BD27"/>
    <mergeCell ref="K28:M28"/>
    <mergeCell ref="N28:P28"/>
    <mergeCell ref="Q28:S28"/>
    <mergeCell ref="T28:V28"/>
    <mergeCell ref="W28:Y28"/>
    <mergeCell ref="Z28:AB28"/>
    <mergeCell ref="AC28:AE28"/>
    <mergeCell ref="AI27:AK27"/>
    <mergeCell ref="AL27:AN27"/>
    <mergeCell ref="AO27:AQ27"/>
    <mergeCell ref="AR27:AT27"/>
    <mergeCell ref="W27:Y27"/>
    <mergeCell ref="Z27:AB27"/>
    <mergeCell ref="AC27:AE27"/>
    <mergeCell ref="AF27:AH27"/>
    <mergeCell ref="K27:M27"/>
    <mergeCell ref="N27:P27"/>
    <mergeCell ref="Q27:S27"/>
    <mergeCell ref="T27:V27"/>
    <mergeCell ref="AR26:AT26"/>
    <mergeCell ref="AU26:AW26"/>
    <mergeCell ref="AX26:AZ26"/>
    <mergeCell ref="BA26:BD26"/>
    <mergeCell ref="AF26:AH26"/>
    <mergeCell ref="AI26:AK26"/>
    <mergeCell ref="AL26:AN26"/>
    <mergeCell ref="AO26:AQ26"/>
    <mergeCell ref="AU25:AW25"/>
    <mergeCell ref="AX25:AZ25"/>
    <mergeCell ref="BA25:BD25"/>
    <mergeCell ref="K26:M26"/>
    <mergeCell ref="N26:P26"/>
    <mergeCell ref="Q26:S26"/>
    <mergeCell ref="T26:V26"/>
    <mergeCell ref="W26:Y26"/>
    <mergeCell ref="Z26:AB26"/>
    <mergeCell ref="AC26:AE26"/>
    <mergeCell ref="AI25:AK25"/>
    <mergeCell ref="AL25:AN25"/>
    <mergeCell ref="AO25:AQ25"/>
    <mergeCell ref="AR25:AT25"/>
    <mergeCell ref="W25:Y25"/>
    <mergeCell ref="Z25:AB25"/>
    <mergeCell ref="AC25:AE25"/>
    <mergeCell ref="AF25:AH25"/>
    <mergeCell ref="K25:M25"/>
    <mergeCell ref="N25:P25"/>
    <mergeCell ref="Q25:S25"/>
    <mergeCell ref="T25:V25"/>
    <mergeCell ref="AR24:AT24"/>
    <mergeCell ref="AU24:AW24"/>
    <mergeCell ref="AX24:AZ24"/>
    <mergeCell ref="BA24:BD24"/>
    <mergeCell ref="AF24:AH24"/>
    <mergeCell ref="AI24:AK24"/>
    <mergeCell ref="AL24:AN24"/>
    <mergeCell ref="AO24:AQ24"/>
    <mergeCell ref="AU23:AW23"/>
    <mergeCell ref="AX23:AZ23"/>
    <mergeCell ref="BA23:BD23"/>
    <mergeCell ref="K24:M24"/>
    <mergeCell ref="N24:P24"/>
    <mergeCell ref="Q24:S24"/>
    <mergeCell ref="T24:V24"/>
    <mergeCell ref="W24:Y24"/>
    <mergeCell ref="Z24:AB24"/>
    <mergeCell ref="AC24:AE24"/>
    <mergeCell ref="AI23:AK23"/>
    <mergeCell ref="AL23:AN23"/>
    <mergeCell ref="AO23:AQ23"/>
    <mergeCell ref="AR23:AT23"/>
    <mergeCell ref="W23:Y23"/>
    <mergeCell ref="Z23:AB23"/>
    <mergeCell ref="AC23:AE23"/>
    <mergeCell ref="AF23:AH23"/>
    <mergeCell ref="K23:M23"/>
    <mergeCell ref="N23:P23"/>
    <mergeCell ref="Q23:S23"/>
    <mergeCell ref="T23:V23"/>
    <mergeCell ref="AR22:AT22"/>
    <mergeCell ref="AU22:AW22"/>
    <mergeCell ref="AX22:AZ22"/>
    <mergeCell ref="BA22:BD22"/>
    <mergeCell ref="AF22:AH22"/>
    <mergeCell ref="AI22:AK22"/>
    <mergeCell ref="AL22:AN22"/>
    <mergeCell ref="AO22:AQ22"/>
    <mergeCell ref="AU21:AW21"/>
    <mergeCell ref="AX21:AZ21"/>
    <mergeCell ref="BA21:BD21"/>
    <mergeCell ref="K22:M22"/>
    <mergeCell ref="N22:P22"/>
    <mergeCell ref="Q22:S22"/>
    <mergeCell ref="T22:V22"/>
    <mergeCell ref="W22:Y22"/>
    <mergeCell ref="Z22:AB22"/>
    <mergeCell ref="AC22:AE22"/>
    <mergeCell ref="AI21:AK21"/>
    <mergeCell ref="AL21:AN21"/>
    <mergeCell ref="AO21:AQ21"/>
    <mergeCell ref="AR21:AT21"/>
    <mergeCell ref="W21:Y21"/>
    <mergeCell ref="Z21:AB21"/>
    <mergeCell ref="AC21:AE21"/>
    <mergeCell ref="AF21:AH21"/>
    <mergeCell ref="K21:M21"/>
    <mergeCell ref="N21:P21"/>
    <mergeCell ref="Q21:S21"/>
    <mergeCell ref="T21:V21"/>
    <mergeCell ref="AR20:AT20"/>
    <mergeCell ref="AU20:AW20"/>
    <mergeCell ref="AX20:AZ20"/>
    <mergeCell ref="BA20:BD20"/>
    <mergeCell ref="AF20:AH20"/>
    <mergeCell ref="AI20:AK20"/>
    <mergeCell ref="AL20:AN20"/>
    <mergeCell ref="AO20:AQ20"/>
    <mergeCell ref="AU19:AW19"/>
    <mergeCell ref="AX19:AZ19"/>
    <mergeCell ref="BA19:BD19"/>
    <mergeCell ref="K20:M20"/>
    <mergeCell ref="N20:P20"/>
    <mergeCell ref="Q20:S20"/>
    <mergeCell ref="T20:V20"/>
    <mergeCell ref="W20:Y20"/>
    <mergeCell ref="Z20:AB20"/>
    <mergeCell ref="AC20:AE20"/>
    <mergeCell ref="AI19:AK19"/>
    <mergeCell ref="AL19:AN19"/>
    <mergeCell ref="AO19:AQ19"/>
    <mergeCell ref="AR19:AT19"/>
    <mergeCell ref="W19:Y19"/>
    <mergeCell ref="Z19:AB19"/>
    <mergeCell ref="AC19:AE19"/>
    <mergeCell ref="AF19:AH19"/>
    <mergeCell ref="K19:M19"/>
    <mergeCell ref="N19:P19"/>
    <mergeCell ref="Q19:S19"/>
    <mergeCell ref="T19:V19"/>
    <mergeCell ref="AR18:AT18"/>
    <mergeCell ref="AU18:AW18"/>
    <mergeCell ref="AX18:AZ18"/>
    <mergeCell ref="BA18:BD18"/>
    <mergeCell ref="AF18:AH18"/>
    <mergeCell ref="AI18:AK18"/>
    <mergeCell ref="AL18:AN18"/>
    <mergeCell ref="AO18:AQ18"/>
    <mergeCell ref="AU17:AW17"/>
    <mergeCell ref="AX17:AZ17"/>
    <mergeCell ref="BA17:BD17"/>
    <mergeCell ref="K18:M18"/>
    <mergeCell ref="N18:P18"/>
    <mergeCell ref="Q18:S18"/>
    <mergeCell ref="T18:V18"/>
    <mergeCell ref="W18:Y18"/>
    <mergeCell ref="Z18:AB18"/>
    <mergeCell ref="AC18:AE18"/>
    <mergeCell ref="AI17:AK17"/>
    <mergeCell ref="AL17:AN17"/>
    <mergeCell ref="AO17:AQ17"/>
    <mergeCell ref="AR17:AT17"/>
    <mergeCell ref="W17:Y17"/>
    <mergeCell ref="Z17:AB17"/>
    <mergeCell ref="AC17:AE17"/>
    <mergeCell ref="AF17:AH17"/>
    <mergeCell ref="K17:M17"/>
    <mergeCell ref="N17:P17"/>
    <mergeCell ref="Q17:S17"/>
    <mergeCell ref="T17:V17"/>
    <mergeCell ref="AU16:AW16"/>
    <mergeCell ref="AX16:AZ16"/>
    <mergeCell ref="BA16:BD16"/>
    <mergeCell ref="BA3:BD3"/>
    <mergeCell ref="BA4:BD4"/>
    <mergeCell ref="AU3:AW4"/>
    <mergeCell ref="AX3:AZ4"/>
    <mergeCell ref="BA5:BD5"/>
    <mergeCell ref="BA6:BD6"/>
    <mergeCell ref="AU7:AW7"/>
    <mergeCell ref="AI16:AK16"/>
    <mergeCell ref="AL16:AN16"/>
    <mergeCell ref="AO16:AQ16"/>
    <mergeCell ref="AR16:AT16"/>
    <mergeCell ref="W16:Y16"/>
    <mergeCell ref="Z16:AB16"/>
    <mergeCell ref="AC16:AE16"/>
    <mergeCell ref="AF16:AH16"/>
    <mergeCell ref="K16:M16"/>
    <mergeCell ref="N16:P16"/>
    <mergeCell ref="Q16:S16"/>
    <mergeCell ref="T16:V16"/>
    <mergeCell ref="AR15:AT15"/>
    <mergeCell ref="AU15:AW15"/>
    <mergeCell ref="AX15:AZ15"/>
    <mergeCell ref="BA15:BD15"/>
    <mergeCell ref="AF15:AH15"/>
    <mergeCell ref="AI15:AK15"/>
    <mergeCell ref="AL15:AN15"/>
    <mergeCell ref="AO15:AQ15"/>
    <mergeCell ref="AU14:AW14"/>
    <mergeCell ref="AX14:AZ14"/>
    <mergeCell ref="BA14:BD14"/>
    <mergeCell ref="K15:M15"/>
    <mergeCell ref="N15:P15"/>
    <mergeCell ref="Q15:S15"/>
    <mergeCell ref="T15:V15"/>
    <mergeCell ref="W15:Y15"/>
    <mergeCell ref="Z15:AB15"/>
    <mergeCell ref="AC15:AE15"/>
    <mergeCell ref="AI14:AK14"/>
    <mergeCell ref="AL14:AN14"/>
    <mergeCell ref="AO14:AQ14"/>
    <mergeCell ref="AR14:AT14"/>
    <mergeCell ref="W14:Y14"/>
    <mergeCell ref="Z14:AB14"/>
    <mergeCell ref="AC14:AE14"/>
    <mergeCell ref="AF14:AH14"/>
    <mergeCell ref="K14:M14"/>
    <mergeCell ref="N14:P14"/>
    <mergeCell ref="Q14:S14"/>
    <mergeCell ref="T14:V14"/>
    <mergeCell ref="AR13:AT13"/>
    <mergeCell ref="AU13:AW13"/>
    <mergeCell ref="AX13:AZ13"/>
    <mergeCell ref="BA13:BD13"/>
    <mergeCell ref="AF13:AH13"/>
    <mergeCell ref="AI13:AK13"/>
    <mergeCell ref="AL13:AN13"/>
    <mergeCell ref="AO13:AQ13"/>
    <mergeCell ref="AU12:AW12"/>
    <mergeCell ref="AX12:AZ12"/>
    <mergeCell ref="BA12:BD12"/>
    <mergeCell ref="K13:M13"/>
    <mergeCell ref="N13:P13"/>
    <mergeCell ref="Q13:S13"/>
    <mergeCell ref="T13:V13"/>
    <mergeCell ref="W13:Y13"/>
    <mergeCell ref="Z13:AB13"/>
    <mergeCell ref="AC13:AE13"/>
    <mergeCell ref="AI12:AK12"/>
    <mergeCell ref="AL12:AN12"/>
    <mergeCell ref="AO12:AQ12"/>
    <mergeCell ref="AR12:AT12"/>
    <mergeCell ref="W12:Y12"/>
    <mergeCell ref="Z12:AB12"/>
    <mergeCell ref="AC12:AE12"/>
    <mergeCell ref="AF12:AH12"/>
    <mergeCell ref="K12:M12"/>
    <mergeCell ref="N12:P12"/>
    <mergeCell ref="Q12:S12"/>
    <mergeCell ref="T12:V12"/>
    <mergeCell ref="AR11:AT11"/>
    <mergeCell ref="AU11:AW11"/>
    <mergeCell ref="AX11:AZ11"/>
    <mergeCell ref="BA11:BD11"/>
    <mergeCell ref="AF11:AH11"/>
    <mergeCell ref="AI11:AK11"/>
    <mergeCell ref="AL11:AN11"/>
    <mergeCell ref="AO11:AQ11"/>
    <mergeCell ref="AU10:AW10"/>
    <mergeCell ref="AX10:AZ10"/>
    <mergeCell ref="BA10:BD10"/>
    <mergeCell ref="K11:M11"/>
    <mergeCell ref="N11:P11"/>
    <mergeCell ref="Q11:S11"/>
    <mergeCell ref="T11:V11"/>
    <mergeCell ref="W11:Y11"/>
    <mergeCell ref="Z11:AB11"/>
    <mergeCell ref="AC11:AE11"/>
    <mergeCell ref="AI10:AK10"/>
    <mergeCell ref="AL10:AN10"/>
    <mergeCell ref="AO10:AQ10"/>
    <mergeCell ref="AR10:AT10"/>
    <mergeCell ref="W10:Y10"/>
    <mergeCell ref="Z10:AB10"/>
    <mergeCell ref="AC10:AE10"/>
    <mergeCell ref="AF10:AH10"/>
    <mergeCell ref="K10:M10"/>
    <mergeCell ref="N10:P10"/>
    <mergeCell ref="Q10:S10"/>
    <mergeCell ref="T10:V10"/>
    <mergeCell ref="AR9:AT9"/>
    <mergeCell ref="AU9:AW9"/>
    <mergeCell ref="AX9:AZ9"/>
    <mergeCell ref="BA9:BD9"/>
    <mergeCell ref="AF9:AH9"/>
    <mergeCell ref="AI9:AK9"/>
    <mergeCell ref="AL9:AN9"/>
    <mergeCell ref="AO9:AQ9"/>
    <mergeCell ref="T9:V9"/>
    <mergeCell ref="W9:Y9"/>
    <mergeCell ref="Z9:AB9"/>
    <mergeCell ref="AC9:AE9"/>
    <mergeCell ref="AR8:AT8"/>
    <mergeCell ref="AU8:AW8"/>
    <mergeCell ref="AX8:AZ8"/>
    <mergeCell ref="BA8:BD8"/>
    <mergeCell ref="AF8:AH8"/>
    <mergeCell ref="AI8:AK8"/>
    <mergeCell ref="AL8:AN8"/>
    <mergeCell ref="AO8:AQ8"/>
    <mergeCell ref="T8:V8"/>
    <mergeCell ref="W8:Y8"/>
    <mergeCell ref="Z8:AB8"/>
    <mergeCell ref="AC8:AE8"/>
    <mergeCell ref="AR6:AT6"/>
    <mergeCell ref="AU6:AW6"/>
    <mergeCell ref="AX6:AZ6"/>
    <mergeCell ref="AL6:AN6"/>
    <mergeCell ref="AO6:AQ6"/>
    <mergeCell ref="AI6:AK6"/>
    <mergeCell ref="N6:P6"/>
    <mergeCell ref="Q6:S6"/>
    <mergeCell ref="T6:V6"/>
    <mergeCell ref="AC6:AE6"/>
    <mergeCell ref="W6:Y6"/>
    <mergeCell ref="Z6:AB6"/>
    <mergeCell ref="AU5:AW5"/>
    <mergeCell ref="AX5:AZ5"/>
    <mergeCell ref="K6:M6"/>
    <mergeCell ref="A1:AB1"/>
    <mergeCell ref="AC1:BD1"/>
    <mergeCell ref="AI5:AK5"/>
    <mergeCell ref="AL5:AN5"/>
    <mergeCell ref="AO5:AQ5"/>
    <mergeCell ref="AR5:AT5"/>
    <mergeCell ref="AF6:AH6"/>
    <mergeCell ref="Z5:AB5"/>
    <mergeCell ref="AC5:AE5"/>
    <mergeCell ref="AF5:AH5"/>
    <mergeCell ref="K5:M5"/>
    <mergeCell ref="N5:P5"/>
    <mergeCell ref="Q5:S5"/>
    <mergeCell ref="T5:V5"/>
    <mergeCell ref="W5:Y5"/>
    <mergeCell ref="AC3:AK3"/>
    <mergeCell ref="AC4:AE4"/>
    <mergeCell ref="AF4:AH4"/>
    <mergeCell ref="AI4:AK4"/>
    <mergeCell ref="AL3:AT3"/>
    <mergeCell ref="AL4:AN4"/>
    <mergeCell ref="AO4:AQ4"/>
    <mergeCell ref="AR4:AT4"/>
    <mergeCell ref="T3:AB3"/>
    <mergeCell ref="T4:V4"/>
    <mergeCell ref="W4:Y4"/>
    <mergeCell ref="Z4:AB4"/>
    <mergeCell ref="N4:P4"/>
    <mergeCell ref="Q4:S4"/>
    <mergeCell ref="K3:S3"/>
    <mergeCell ref="K8:M8"/>
    <mergeCell ref="N8:P8"/>
    <mergeCell ref="Q8:S8"/>
    <mergeCell ref="B22:I22"/>
    <mergeCell ref="B23:I23"/>
    <mergeCell ref="B16:E16"/>
    <mergeCell ref="F16:I16"/>
    <mergeCell ref="B19:E19"/>
    <mergeCell ref="F19:I19"/>
    <mergeCell ref="B17:E17"/>
    <mergeCell ref="F17:I17"/>
    <mergeCell ref="B18:E18"/>
    <mergeCell ref="F18:I18"/>
    <mergeCell ref="BA2:BD2"/>
    <mergeCell ref="AZ29:BD29"/>
    <mergeCell ref="B24:I24"/>
    <mergeCell ref="B25:I25"/>
    <mergeCell ref="A27:G27"/>
    <mergeCell ref="B28:E28"/>
    <mergeCell ref="F28:I28"/>
    <mergeCell ref="K4:M4"/>
    <mergeCell ref="B14:E14"/>
    <mergeCell ref="F14:I14"/>
    <mergeCell ref="A3:J4"/>
    <mergeCell ref="B7:D7"/>
    <mergeCell ref="G6:I6"/>
    <mergeCell ref="G7:I7"/>
    <mergeCell ref="B5:D5"/>
    <mergeCell ref="G5:I5"/>
    <mergeCell ref="B6:D6"/>
    <mergeCell ref="AC7:AE7"/>
    <mergeCell ref="F13:I13"/>
    <mergeCell ref="B15:E15"/>
    <mergeCell ref="Q7:S7"/>
    <mergeCell ref="T7:V7"/>
    <mergeCell ref="W7:Y7"/>
    <mergeCell ref="K7:M7"/>
    <mergeCell ref="N7:P7"/>
    <mergeCell ref="B12:E12"/>
    <mergeCell ref="Q9:S9"/>
    <mergeCell ref="B29:S29"/>
    <mergeCell ref="B32:P32"/>
    <mergeCell ref="BA7:BD7"/>
    <mergeCell ref="AF7:AH7"/>
    <mergeCell ref="AI7:AK7"/>
    <mergeCell ref="AL7:AN7"/>
    <mergeCell ref="AO7:AQ7"/>
    <mergeCell ref="Z7:AB7"/>
    <mergeCell ref="B31:X31"/>
    <mergeCell ref="AR7:AT7"/>
    <mergeCell ref="B30:X30"/>
    <mergeCell ref="A21:G21"/>
    <mergeCell ref="A11:G11"/>
    <mergeCell ref="AX7:AZ7"/>
    <mergeCell ref="F15:I15"/>
    <mergeCell ref="A9:G9"/>
    <mergeCell ref="F12:I12"/>
    <mergeCell ref="B13:E13"/>
    <mergeCell ref="K9:M9"/>
    <mergeCell ref="N9:P9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90" r:id="rId1"/>
  <colBreaks count="1" manualBreakCount="1">
    <brk id="2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J42"/>
  <sheetViews>
    <sheetView showGridLines="0" zoomScale="75" zoomScaleNormal="75" zoomScaleSheetLayoutView="75" workbookViewId="0" topLeftCell="A1">
      <selection activeCell="A1" sqref="A1:AE1"/>
    </sheetView>
  </sheetViews>
  <sheetFormatPr defaultColWidth="9.00390625" defaultRowHeight="21" customHeight="1"/>
  <cols>
    <col min="1" max="16384" width="3.625" style="1" customWidth="1"/>
  </cols>
  <sheetData>
    <row r="1" spans="1:62" s="25" customFormat="1" ht="21" customHeight="1">
      <c r="A1" s="152" t="s">
        <v>232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47" t="s">
        <v>233</v>
      </c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</row>
    <row r="2" spans="59:62" ht="21" customHeight="1" thickBot="1">
      <c r="BG2" s="189" t="s">
        <v>72</v>
      </c>
      <c r="BH2" s="189"/>
      <c r="BI2" s="189"/>
      <c r="BJ2" s="189"/>
    </row>
    <row r="3" spans="1:62" ht="21" customHeight="1">
      <c r="A3" s="183" t="s">
        <v>150</v>
      </c>
      <c r="B3" s="183"/>
      <c r="C3" s="183"/>
      <c r="D3" s="183"/>
      <c r="E3" s="183"/>
      <c r="F3" s="183"/>
      <c r="G3" s="183"/>
      <c r="H3" s="183"/>
      <c r="I3" s="183"/>
      <c r="J3" s="184"/>
      <c r="K3" s="136" t="s">
        <v>151</v>
      </c>
      <c r="L3" s="193"/>
      <c r="M3" s="193"/>
      <c r="N3" s="193"/>
      <c r="O3" s="193"/>
      <c r="P3" s="193"/>
      <c r="Q3" s="193"/>
      <c r="R3" s="193"/>
      <c r="S3" s="137"/>
      <c r="T3" s="136" t="s">
        <v>234</v>
      </c>
      <c r="U3" s="193"/>
      <c r="V3" s="193"/>
      <c r="W3" s="193"/>
      <c r="X3" s="193"/>
      <c r="Y3" s="193"/>
      <c r="Z3" s="193"/>
      <c r="AA3" s="193"/>
      <c r="AB3" s="137"/>
      <c r="AC3" s="220" t="s">
        <v>235</v>
      </c>
      <c r="AD3" s="221"/>
      <c r="AE3" s="221"/>
      <c r="AF3" s="222" t="s">
        <v>236</v>
      </c>
      <c r="AG3" s="222"/>
      <c r="AH3" s="222"/>
      <c r="AI3" s="222"/>
      <c r="AJ3" s="222"/>
      <c r="AK3" s="223"/>
      <c r="AL3" s="136" t="s">
        <v>237</v>
      </c>
      <c r="AM3" s="193"/>
      <c r="AN3" s="193"/>
      <c r="AO3" s="193"/>
      <c r="AP3" s="193"/>
      <c r="AQ3" s="193"/>
      <c r="AR3" s="193"/>
      <c r="AS3" s="193"/>
      <c r="AT3" s="137"/>
      <c r="AU3" s="136" t="s">
        <v>238</v>
      </c>
      <c r="AV3" s="193"/>
      <c r="AW3" s="193"/>
      <c r="AX3" s="193"/>
      <c r="AY3" s="193"/>
      <c r="AZ3" s="193"/>
      <c r="BA3" s="193"/>
      <c r="BB3" s="193"/>
      <c r="BC3" s="137"/>
      <c r="BD3" s="204" t="s">
        <v>141</v>
      </c>
      <c r="BE3" s="183"/>
      <c r="BF3" s="184"/>
      <c r="BG3" s="214" t="s">
        <v>239</v>
      </c>
      <c r="BH3" s="215"/>
      <c r="BI3" s="215"/>
      <c r="BJ3" s="215"/>
    </row>
    <row r="4" spans="1:62" ht="21" customHeight="1">
      <c r="A4" s="185"/>
      <c r="B4" s="185"/>
      <c r="C4" s="185"/>
      <c r="D4" s="185"/>
      <c r="E4" s="185"/>
      <c r="F4" s="185"/>
      <c r="G4" s="185"/>
      <c r="H4" s="185"/>
      <c r="I4" s="185"/>
      <c r="J4" s="186"/>
      <c r="K4" s="153" t="s">
        <v>127</v>
      </c>
      <c r="L4" s="192"/>
      <c r="M4" s="146"/>
      <c r="N4" s="153" t="s">
        <v>161</v>
      </c>
      <c r="O4" s="192"/>
      <c r="P4" s="146"/>
      <c r="Q4" s="153" t="s">
        <v>162</v>
      </c>
      <c r="R4" s="192"/>
      <c r="S4" s="146"/>
      <c r="T4" s="153" t="s">
        <v>127</v>
      </c>
      <c r="U4" s="192"/>
      <c r="V4" s="146"/>
      <c r="W4" s="153" t="s">
        <v>161</v>
      </c>
      <c r="X4" s="192"/>
      <c r="Y4" s="146"/>
      <c r="Z4" s="153" t="s">
        <v>162</v>
      </c>
      <c r="AA4" s="192"/>
      <c r="AB4" s="146"/>
      <c r="AC4" s="153" t="s">
        <v>127</v>
      </c>
      <c r="AD4" s="192"/>
      <c r="AE4" s="192"/>
      <c r="AF4" s="192" t="s">
        <v>161</v>
      </c>
      <c r="AG4" s="192"/>
      <c r="AH4" s="146"/>
      <c r="AI4" s="153" t="s">
        <v>162</v>
      </c>
      <c r="AJ4" s="192"/>
      <c r="AK4" s="146"/>
      <c r="AL4" s="153" t="s">
        <v>127</v>
      </c>
      <c r="AM4" s="192"/>
      <c r="AN4" s="146"/>
      <c r="AO4" s="153" t="s">
        <v>161</v>
      </c>
      <c r="AP4" s="192"/>
      <c r="AQ4" s="146"/>
      <c r="AR4" s="153" t="s">
        <v>162</v>
      </c>
      <c r="AS4" s="192"/>
      <c r="AT4" s="146"/>
      <c r="AU4" s="153" t="s">
        <v>127</v>
      </c>
      <c r="AV4" s="192"/>
      <c r="AW4" s="146"/>
      <c r="AX4" s="153" t="s">
        <v>161</v>
      </c>
      <c r="AY4" s="192"/>
      <c r="AZ4" s="146"/>
      <c r="BA4" s="153" t="s">
        <v>162</v>
      </c>
      <c r="BB4" s="192"/>
      <c r="BC4" s="146"/>
      <c r="BD4" s="205"/>
      <c r="BE4" s="185"/>
      <c r="BF4" s="186"/>
      <c r="BG4" s="216"/>
      <c r="BH4" s="217"/>
      <c r="BI4" s="217"/>
      <c r="BJ4" s="217"/>
    </row>
    <row r="5" spans="1:62" ht="21" customHeight="1">
      <c r="A5" s="15"/>
      <c r="B5" s="15"/>
      <c r="C5" s="15"/>
      <c r="D5" s="15"/>
      <c r="E5" s="15"/>
      <c r="F5" s="3"/>
      <c r="G5" s="15"/>
      <c r="H5" s="15"/>
      <c r="I5" s="15"/>
      <c r="J5" s="16"/>
      <c r="K5" s="224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25"/>
      <c r="BH5" s="225"/>
      <c r="BI5" s="225"/>
      <c r="BJ5" s="225"/>
    </row>
    <row r="6" spans="1:62" ht="21" customHeight="1">
      <c r="A6" s="3"/>
      <c r="B6" s="176" t="s">
        <v>165</v>
      </c>
      <c r="C6" s="176"/>
      <c r="D6" s="176"/>
      <c r="E6" s="9" t="s">
        <v>47</v>
      </c>
      <c r="F6" s="8" t="s">
        <v>69</v>
      </c>
      <c r="G6" s="131" t="s">
        <v>372</v>
      </c>
      <c r="H6" s="131"/>
      <c r="I6" s="131"/>
      <c r="J6" s="4"/>
      <c r="K6" s="213">
        <v>3628</v>
      </c>
      <c r="L6" s="194"/>
      <c r="M6" s="194"/>
      <c r="N6" s="194">
        <v>1635</v>
      </c>
      <c r="O6" s="194"/>
      <c r="P6" s="194"/>
      <c r="Q6" s="194">
        <v>1993</v>
      </c>
      <c r="R6" s="194"/>
      <c r="S6" s="194"/>
      <c r="T6" s="194">
        <v>1138</v>
      </c>
      <c r="U6" s="194"/>
      <c r="V6" s="194"/>
      <c r="W6" s="194">
        <v>492</v>
      </c>
      <c r="X6" s="194"/>
      <c r="Y6" s="194"/>
      <c r="Z6" s="194">
        <v>646</v>
      </c>
      <c r="AA6" s="194"/>
      <c r="AB6" s="194"/>
      <c r="AC6" s="194">
        <v>1134</v>
      </c>
      <c r="AD6" s="194"/>
      <c r="AE6" s="194"/>
      <c r="AF6" s="194">
        <v>514</v>
      </c>
      <c r="AG6" s="194"/>
      <c r="AH6" s="194"/>
      <c r="AI6" s="194">
        <v>620</v>
      </c>
      <c r="AJ6" s="194"/>
      <c r="AK6" s="194"/>
      <c r="AL6" s="194">
        <v>1224</v>
      </c>
      <c r="AM6" s="194"/>
      <c r="AN6" s="194"/>
      <c r="AO6" s="194">
        <v>553</v>
      </c>
      <c r="AP6" s="194"/>
      <c r="AQ6" s="194"/>
      <c r="AR6" s="194">
        <v>671</v>
      </c>
      <c r="AS6" s="194"/>
      <c r="AT6" s="194"/>
      <c r="AU6" s="194">
        <v>9</v>
      </c>
      <c r="AV6" s="194"/>
      <c r="AW6" s="194"/>
      <c r="AX6" s="194">
        <v>6</v>
      </c>
      <c r="AY6" s="194"/>
      <c r="AZ6" s="194"/>
      <c r="BA6" s="194">
        <v>3</v>
      </c>
      <c r="BB6" s="194"/>
      <c r="BC6" s="194"/>
      <c r="BD6" s="194" t="s">
        <v>45</v>
      </c>
      <c r="BE6" s="194"/>
      <c r="BF6" s="194"/>
      <c r="BG6" s="218" t="s">
        <v>45</v>
      </c>
      <c r="BH6" s="218"/>
      <c r="BI6" s="218"/>
      <c r="BJ6" s="218"/>
    </row>
    <row r="7" spans="1:62" ht="21" customHeight="1">
      <c r="A7" s="3"/>
      <c r="B7" s="176"/>
      <c r="C7" s="176"/>
      <c r="D7" s="176"/>
      <c r="E7" s="10"/>
      <c r="F7" s="11"/>
      <c r="G7" s="176"/>
      <c r="H7" s="176"/>
      <c r="I7" s="176"/>
      <c r="J7" s="4"/>
      <c r="K7" s="213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218"/>
      <c r="BH7" s="218"/>
      <c r="BI7" s="218"/>
      <c r="BJ7" s="218"/>
    </row>
    <row r="8" spans="1:62" ht="21" customHeight="1">
      <c r="A8" s="3"/>
      <c r="B8" s="176"/>
      <c r="C8" s="176"/>
      <c r="D8" s="176"/>
      <c r="E8" s="9" t="s">
        <v>47</v>
      </c>
      <c r="F8" s="8" t="s">
        <v>102</v>
      </c>
      <c r="G8" s="176"/>
      <c r="H8" s="176"/>
      <c r="I8" s="176"/>
      <c r="J8" s="4"/>
      <c r="K8" s="194">
        <v>3597</v>
      </c>
      <c r="L8" s="194"/>
      <c r="M8" s="194"/>
      <c r="N8" s="194">
        <v>1626</v>
      </c>
      <c r="O8" s="194"/>
      <c r="P8" s="194"/>
      <c r="Q8" s="194">
        <v>1971</v>
      </c>
      <c r="R8" s="194"/>
      <c r="S8" s="194"/>
      <c r="T8" s="194">
        <v>1303</v>
      </c>
      <c r="U8" s="194"/>
      <c r="V8" s="194"/>
      <c r="W8" s="194" t="s">
        <v>45</v>
      </c>
      <c r="X8" s="194"/>
      <c r="Y8" s="194"/>
      <c r="Z8" s="194" t="s">
        <v>45</v>
      </c>
      <c r="AA8" s="194"/>
      <c r="AB8" s="194"/>
      <c r="AC8" s="194">
        <v>1149</v>
      </c>
      <c r="AD8" s="194"/>
      <c r="AE8" s="194"/>
      <c r="AF8" s="194" t="s">
        <v>45</v>
      </c>
      <c r="AG8" s="194"/>
      <c r="AH8" s="194"/>
      <c r="AI8" s="194" t="s">
        <v>45</v>
      </c>
      <c r="AJ8" s="194"/>
      <c r="AK8" s="194"/>
      <c r="AL8" s="194">
        <v>1130</v>
      </c>
      <c r="AM8" s="194"/>
      <c r="AN8" s="194"/>
      <c r="AO8" s="194" t="s">
        <v>45</v>
      </c>
      <c r="AP8" s="194"/>
      <c r="AQ8" s="194"/>
      <c r="AR8" s="194" t="s">
        <v>45</v>
      </c>
      <c r="AS8" s="194"/>
      <c r="AT8" s="194"/>
      <c r="AU8" s="194">
        <v>15</v>
      </c>
      <c r="AV8" s="194"/>
      <c r="AW8" s="194"/>
      <c r="AX8" s="194">
        <v>12</v>
      </c>
      <c r="AY8" s="194"/>
      <c r="AZ8" s="194"/>
      <c r="BA8" s="194">
        <v>3</v>
      </c>
      <c r="BB8" s="194"/>
      <c r="BC8" s="194"/>
      <c r="BD8" s="194" t="s">
        <v>45</v>
      </c>
      <c r="BE8" s="194"/>
      <c r="BF8" s="194"/>
      <c r="BG8" s="218" t="s">
        <v>45</v>
      </c>
      <c r="BH8" s="218"/>
      <c r="BI8" s="218"/>
      <c r="BJ8" s="197"/>
    </row>
    <row r="9" spans="1:62" ht="21" customHeight="1">
      <c r="A9" s="3"/>
      <c r="B9" s="176"/>
      <c r="C9" s="176"/>
      <c r="D9" s="176"/>
      <c r="E9" s="10"/>
      <c r="F9" s="11"/>
      <c r="G9" s="176"/>
      <c r="H9" s="176"/>
      <c r="I9" s="176"/>
      <c r="J9" s="4"/>
      <c r="K9" s="213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218"/>
      <c r="BH9" s="218"/>
      <c r="BI9" s="218"/>
      <c r="BJ9" s="218"/>
    </row>
    <row r="10" spans="1:62" s="6" customFormat="1" ht="21" customHeight="1">
      <c r="A10" s="13"/>
      <c r="B10" s="187"/>
      <c r="C10" s="187"/>
      <c r="D10" s="187"/>
      <c r="E10" s="10" t="s">
        <v>47</v>
      </c>
      <c r="F10" s="11" t="s">
        <v>147</v>
      </c>
      <c r="G10" s="187"/>
      <c r="H10" s="187"/>
      <c r="I10" s="187"/>
      <c r="J10" s="5"/>
      <c r="K10" s="180">
        <f>SUM(N10:S10)</f>
        <v>3569</v>
      </c>
      <c r="L10" s="180"/>
      <c r="M10" s="180"/>
      <c r="N10" s="180">
        <f>SUM(N13,N32)</f>
        <v>1655</v>
      </c>
      <c r="O10" s="180"/>
      <c r="P10" s="180"/>
      <c r="Q10" s="180">
        <f>SUM(Q13,Q32)</f>
        <v>1914</v>
      </c>
      <c r="R10" s="180"/>
      <c r="S10" s="180"/>
      <c r="T10" s="180">
        <f>SUM(T13,T32)</f>
        <v>1200</v>
      </c>
      <c r="U10" s="180"/>
      <c r="V10" s="180"/>
      <c r="W10" s="180" t="s">
        <v>45</v>
      </c>
      <c r="X10" s="180"/>
      <c r="Y10" s="180"/>
      <c r="Z10" s="180" t="s">
        <v>45</v>
      </c>
      <c r="AA10" s="180"/>
      <c r="AB10" s="180"/>
      <c r="AC10" s="180">
        <f>SUM(AC13,AC32)</f>
        <v>1246</v>
      </c>
      <c r="AD10" s="180"/>
      <c r="AE10" s="180"/>
      <c r="AF10" s="180" t="s">
        <v>45</v>
      </c>
      <c r="AG10" s="180"/>
      <c r="AH10" s="180"/>
      <c r="AI10" s="180" t="s">
        <v>45</v>
      </c>
      <c r="AJ10" s="180"/>
      <c r="AK10" s="180"/>
      <c r="AL10" s="180">
        <f>SUM(AL13,AL32)</f>
        <v>1107</v>
      </c>
      <c r="AM10" s="180"/>
      <c r="AN10" s="180"/>
      <c r="AO10" s="180" t="s">
        <v>45</v>
      </c>
      <c r="AP10" s="180"/>
      <c r="AQ10" s="180"/>
      <c r="AR10" s="180" t="s">
        <v>45</v>
      </c>
      <c r="AS10" s="180"/>
      <c r="AT10" s="180"/>
      <c r="AU10" s="180">
        <f>SUM(AU13,AU32)</f>
        <v>16</v>
      </c>
      <c r="AV10" s="180"/>
      <c r="AW10" s="180"/>
      <c r="AX10" s="180">
        <f>SUM(AX13,AX32)</f>
        <v>11</v>
      </c>
      <c r="AY10" s="180"/>
      <c r="AZ10" s="180"/>
      <c r="BA10" s="180">
        <f>SUM(BA13,BA32)</f>
        <v>5</v>
      </c>
      <c r="BB10" s="180"/>
      <c r="BC10" s="180"/>
      <c r="BD10" s="180" t="s">
        <v>45</v>
      </c>
      <c r="BE10" s="180"/>
      <c r="BF10" s="180"/>
      <c r="BG10" s="211" t="s">
        <v>45</v>
      </c>
      <c r="BH10" s="211"/>
      <c r="BI10" s="211"/>
      <c r="BJ10" s="212"/>
    </row>
    <row r="11" spans="1:62" ht="21" customHeight="1">
      <c r="A11" s="3"/>
      <c r="B11" s="3"/>
      <c r="C11" s="3"/>
      <c r="D11" s="3"/>
      <c r="E11" s="3"/>
      <c r="F11" s="3"/>
      <c r="G11" s="3"/>
      <c r="H11" s="3"/>
      <c r="I11" s="3"/>
      <c r="J11" s="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218"/>
      <c r="BH11" s="218"/>
      <c r="BI11" s="218"/>
      <c r="BJ11" s="197"/>
    </row>
    <row r="12" spans="1:62" ht="21" customHeight="1">
      <c r="A12" s="3"/>
      <c r="B12" s="3"/>
      <c r="C12" s="3"/>
      <c r="D12" s="3"/>
      <c r="E12" s="3"/>
      <c r="F12" s="3"/>
      <c r="G12" s="3"/>
      <c r="H12" s="3"/>
      <c r="I12" s="3"/>
      <c r="J12" s="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218"/>
      <c r="BH12" s="218"/>
      <c r="BI12" s="218"/>
      <c r="BJ12" s="197"/>
    </row>
    <row r="13" spans="1:62" s="6" customFormat="1" ht="21" customHeight="1">
      <c r="A13" s="160" t="s">
        <v>78</v>
      </c>
      <c r="B13" s="160"/>
      <c r="C13" s="160"/>
      <c r="D13" s="160"/>
      <c r="E13" s="160"/>
      <c r="F13" s="160"/>
      <c r="G13" s="160"/>
      <c r="H13" s="13"/>
      <c r="I13" s="13"/>
      <c r="J13" s="5"/>
      <c r="K13" s="180">
        <f>SUM(N13:S13)</f>
        <v>2575</v>
      </c>
      <c r="L13" s="180"/>
      <c r="M13" s="180"/>
      <c r="N13" s="180">
        <f>SUM(N15:P29)</f>
        <v>1214</v>
      </c>
      <c r="O13" s="180"/>
      <c r="P13" s="180"/>
      <c r="Q13" s="180">
        <f>SUM(Q15:S29)</f>
        <v>1361</v>
      </c>
      <c r="R13" s="180"/>
      <c r="S13" s="180"/>
      <c r="T13" s="180">
        <f>SUM(T15:V29)</f>
        <v>871</v>
      </c>
      <c r="U13" s="180"/>
      <c r="V13" s="180"/>
      <c r="W13" s="180" t="s">
        <v>45</v>
      </c>
      <c r="X13" s="180"/>
      <c r="Y13" s="180"/>
      <c r="Z13" s="180" t="s">
        <v>45</v>
      </c>
      <c r="AA13" s="180"/>
      <c r="AB13" s="180"/>
      <c r="AC13" s="180">
        <f>SUM(AC15:AE29)</f>
        <v>855</v>
      </c>
      <c r="AD13" s="180"/>
      <c r="AE13" s="180"/>
      <c r="AF13" s="180" t="s">
        <v>45</v>
      </c>
      <c r="AG13" s="180"/>
      <c r="AH13" s="180"/>
      <c r="AI13" s="180" t="s">
        <v>45</v>
      </c>
      <c r="AJ13" s="180"/>
      <c r="AK13" s="180"/>
      <c r="AL13" s="180">
        <f>SUM(AL15:AN29)</f>
        <v>833</v>
      </c>
      <c r="AM13" s="180"/>
      <c r="AN13" s="180"/>
      <c r="AO13" s="180" t="s">
        <v>45</v>
      </c>
      <c r="AP13" s="180"/>
      <c r="AQ13" s="180"/>
      <c r="AR13" s="180" t="s">
        <v>45</v>
      </c>
      <c r="AS13" s="180"/>
      <c r="AT13" s="180"/>
      <c r="AU13" s="180">
        <f>SUM(AU15:AW29)</f>
        <v>16</v>
      </c>
      <c r="AV13" s="180"/>
      <c r="AW13" s="180"/>
      <c r="AX13" s="180">
        <f>SUM(AX15:AZ29)</f>
        <v>11</v>
      </c>
      <c r="AY13" s="180"/>
      <c r="AZ13" s="180"/>
      <c r="BA13" s="180">
        <f>SUM(BA15:BC29)</f>
        <v>5</v>
      </c>
      <c r="BB13" s="180"/>
      <c r="BC13" s="180"/>
      <c r="BD13" s="180" t="s">
        <v>45</v>
      </c>
      <c r="BE13" s="180"/>
      <c r="BF13" s="180"/>
      <c r="BG13" s="211" t="s">
        <v>45</v>
      </c>
      <c r="BH13" s="211"/>
      <c r="BI13" s="211"/>
      <c r="BJ13" s="212"/>
    </row>
    <row r="14" spans="1:62" ht="21" customHeight="1">
      <c r="A14" s="12"/>
      <c r="B14" s="12"/>
      <c r="C14" s="12"/>
      <c r="D14" s="12"/>
      <c r="E14" s="12"/>
      <c r="F14" s="12"/>
      <c r="G14" s="12"/>
      <c r="H14" s="3"/>
      <c r="I14" s="3"/>
      <c r="J14" s="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218"/>
      <c r="BH14" s="218"/>
      <c r="BI14" s="218"/>
      <c r="BJ14" s="197"/>
    </row>
    <row r="15" spans="1:62" ht="21" customHeight="1">
      <c r="A15" s="3"/>
      <c r="B15" s="131" t="s">
        <v>240</v>
      </c>
      <c r="C15" s="131"/>
      <c r="D15" s="131"/>
      <c r="E15" s="131"/>
      <c r="F15" s="131"/>
      <c r="G15" s="131"/>
      <c r="H15" s="131"/>
      <c r="I15" s="131"/>
      <c r="J15" s="4"/>
      <c r="K15" s="194">
        <f>SUM(N15:S15)</f>
        <v>709</v>
      </c>
      <c r="L15" s="194"/>
      <c r="M15" s="194"/>
      <c r="N15" s="194">
        <v>377</v>
      </c>
      <c r="O15" s="194"/>
      <c r="P15" s="194"/>
      <c r="Q15" s="194">
        <v>332</v>
      </c>
      <c r="R15" s="194"/>
      <c r="S15" s="194"/>
      <c r="T15" s="194">
        <f>SUM(W15:AB15)</f>
        <v>242</v>
      </c>
      <c r="U15" s="194"/>
      <c r="V15" s="194"/>
      <c r="W15" s="194">
        <v>140</v>
      </c>
      <c r="X15" s="194"/>
      <c r="Y15" s="194"/>
      <c r="Z15" s="194">
        <v>102</v>
      </c>
      <c r="AA15" s="194"/>
      <c r="AB15" s="194"/>
      <c r="AC15" s="194">
        <f>SUM(AF15:AK15)</f>
        <v>236</v>
      </c>
      <c r="AD15" s="194"/>
      <c r="AE15" s="194"/>
      <c r="AF15" s="194">
        <v>123</v>
      </c>
      <c r="AG15" s="194"/>
      <c r="AH15" s="194"/>
      <c r="AI15" s="194">
        <v>113</v>
      </c>
      <c r="AJ15" s="194"/>
      <c r="AK15" s="194"/>
      <c r="AL15" s="194">
        <f>SUM(AO15:AT15)</f>
        <v>231</v>
      </c>
      <c r="AM15" s="194"/>
      <c r="AN15" s="194"/>
      <c r="AO15" s="194">
        <v>114</v>
      </c>
      <c r="AP15" s="194"/>
      <c r="AQ15" s="194"/>
      <c r="AR15" s="194">
        <v>117</v>
      </c>
      <c r="AS15" s="194"/>
      <c r="AT15" s="194"/>
      <c r="AU15" s="194" t="s">
        <v>0</v>
      </c>
      <c r="AV15" s="194"/>
      <c r="AW15" s="194"/>
      <c r="AX15" s="194" t="s">
        <v>0</v>
      </c>
      <c r="AY15" s="194"/>
      <c r="AZ15" s="194"/>
      <c r="BA15" s="194" t="s">
        <v>0</v>
      </c>
      <c r="BB15" s="194"/>
      <c r="BC15" s="194"/>
      <c r="BD15" s="194">
        <v>48</v>
      </c>
      <c r="BE15" s="194"/>
      <c r="BF15" s="194"/>
      <c r="BG15" s="218">
        <f>K15/BD15</f>
        <v>14.770833333333334</v>
      </c>
      <c r="BH15" s="218"/>
      <c r="BI15" s="218"/>
      <c r="BJ15" s="197"/>
    </row>
    <row r="16" spans="1:62" ht="21" customHeight="1">
      <c r="A16" s="3"/>
      <c r="B16" s="12"/>
      <c r="C16" s="12"/>
      <c r="D16" s="12"/>
      <c r="E16" s="12"/>
      <c r="F16" s="12"/>
      <c r="G16" s="12"/>
      <c r="H16" s="12"/>
      <c r="I16" s="12"/>
      <c r="J16" s="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218"/>
      <c r="BH16" s="218"/>
      <c r="BI16" s="218"/>
      <c r="BJ16" s="197"/>
    </row>
    <row r="17" spans="1:62" ht="21" customHeight="1">
      <c r="A17" s="3"/>
      <c r="B17" s="159" t="s">
        <v>241</v>
      </c>
      <c r="C17" s="159"/>
      <c r="D17" s="159"/>
      <c r="E17" s="159"/>
      <c r="F17" s="159"/>
      <c r="G17" s="159"/>
      <c r="H17" s="159"/>
      <c r="I17" s="159"/>
      <c r="J17" s="4"/>
      <c r="K17" s="194">
        <f>SUM(N17:S17)</f>
        <v>72</v>
      </c>
      <c r="L17" s="194"/>
      <c r="M17" s="194"/>
      <c r="N17" s="194">
        <v>47</v>
      </c>
      <c r="O17" s="194"/>
      <c r="P17" s="194"/>
      <c r="Q17" s="194">
        <v>25</v>
      </c>
      <c r="R17" s="194"/>
      <c r="S17" s="194"/>
      <c r="T17" s="194">
        <f>SUM(W17:AB17)</f>
        <v>22</v>
      </c>
      <c r="U17" s="194"/>
      <c r="V17" s="194"/>
      <c r="W17" s="194">
        <v>12</v>
      </c>
      <c r="X17" s="194"/>
      <c r="Y17" s="194"/>
      <c r="Z17" s="194">
        <v>10</v>
      </c>
      <c r="AA17" s="194"/>
      <c r="AB17" s="194"/>
      <c r="AC17" s="194">
        <f>SUM(AF17:AK17)</f>
        <v>16</v>
      </c>
      <c r="AD17" s="194"/>
      <c r="AE17" s="194"/>
      <c r="AF17" s="194">
        <v>12</v>
      </c>
      <c r="AG17" s="194"/>
      <c r="AH17" s="194"/>
      <c r="AI17" s="194">
        <v>4</v>
      </c>
      <c r="AJ17" s="194"/>
      <c r="AK17" s="194"/>
      <c r="AL17" s="194">
        <f>SUM(AO17:AT17)</f>
        <v>18</v>
      </c>
      <c r="AM17" s="194"/>
      <c r="AN17" s="194"/>
      <c r="AO17" s="194">
        <v>12</v>
      </c>
      <c r="AP17" s="194"/>
      <c r="AQ17" s="194"/>
      <c r="AR17" s="194">
        <v>6</v>
      </c>
      <c r="AS17" s="194"/>
      <c r="AT17" s="194"/>
      <c r="AU17" s="194">
        <f>IF((COUNTIF((AX17:BC17),"…"))&gt;=1,"…",(IF((SUM(AX17:BC17))=0,"－",(SUM(AX17:BC17)))))</f>
        <v>16</v>
      </c>
      <c r="AV17" s="194"/>
      <c r="AW17" s="194"/>
      <c r="AX17" s="194">
        <v>11</v>
      </c>
      <c r="AY17" s="194"/>
      <c r="AZ17" s="194"/>
      <c r="BA17" s="194">
        <v>5</v>
      </c>
      <c r="BB17" s="194"/>
      <c r="BC17" s="194"/>
      <c r="BD17" s="194">
        <v>10</v>
      </c>
      <c r="BE17" s="194"/>
      <c r="BF17" s="194"/>
      <c r="BG17" s="218">
        <f>K17/BD17</f>
        <v>7.2</v>
      </c>
      <c r="BH17" s="218"/>
      <c r="BI17" s="218"/>
      <c r="BJ17" s="197"/>
    </row>
    <row r="18" spans="1:62" ht="21" customHeight="1">
      <c r="A18" s="3"/>
      <c r="B18" s="14"/>
      <c r="C18" s="14"/>
      <c r="D18" s="14"/>
      <c r="E18" s="14"/>
      <c r="F18" s="14"/>
      <c r="G18" s="14"/>
      <c r="H18" s="14"/>
      <c r="I18" s="14"/>
      <c r="J18" s="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218"/>
      <c r="BH18" s="218"/>
      <c r="BI18" s="218"/>
      <c r="BJ18" s="197"/>
    </row>
    <row r="19" spans="1:62" ht="21" customHeight="1">
      <c r="A19" s="3"/>
      <c r="B19" s="131" t="s">
        <v>242</v>
      </c>
      <c r="C19" s="131"/>
      <c r="D19" s="131"/>
      <c r="E19" s="131"/>
      <c r="F19" s="131"/>
      <c r="G19" s="131"/>
      <c r="H19" s="131"/>
      <c r="I19" s="131"/>
      <c r="J19" s="4"/>
      <c r="K19" s="194">
        <f>SUM(N19:S19)</f>
        <v>598</v>
      </c>
      <c r="L19" s="194"/>
      <c r="M19" s="194"/>
      <c r="N19" s="194">
        <v>241</v>
      </c>
      <c r="O19" s="194"/>
      <c r="P19" s="194"/>
      <c r="Q19" s="194">
        <v>357</v>
      </c>
      <c r="R19" s="194"/>
      <c r="S19" s="194"/>
      <c r="T19" s="194">
        <f>SUM(W19:AB19)</f>
        <v>201</v>
      </c>
      <c r="U19" s="194"/>
      <c r="V19" s="194"/>
      <c r="W19" s="194">
        <v>89</v>
      </c>
      <c r="X19" s="194"/>
      <c r="Y19" s="194"/>
      <c r="Z19" s="194">
        <v>112</v>
      </c>
      <c r="AA19" s="194"/>
      <c r="AB19" s="194"/>
      <c r="AC19" s="194">
        <f>SUM(AF19:AK19)</f>
        <v>199</v>
      </c>
      <c r="AD19" s="194"/>
      <c r="AE19" s="194"/>
      <c r="AF19" s="194">
        <v>81</v>
      </c>
      <c r="AG19" s="194"/>
      <c r="AH19" s="194"/>
      <c r="AI19" s="194">
        <v>118</v>
      </c>
      <c r="AJ19" s="194"/>
      <c r="AK19" s="194"/>
      <c r="AL19" s="194">
        <f>SUM(AO19:AT19)</f>
        <v>198</v>
      </c>
      <c r="AM19" s="194"/>
      <c r="AN19" s="194"/>
      <c r="AO19" s="194">
        <v>71</v>
      </c>
      <c r="AP19" s="194"/>
      <c r="AQ19" s="194"/>
      <c r="AR19" s="194">
        <v>127</v>
      </c>
      <c r="AS19" s="194"/>
      <c r="AT19" s="194"/>
      <c r="AU19" s="194" t="s">
        <v>0</v>
      </c>
      <c r="AV19" s="194"/>
      <c r="AW19" s="194"/>
      <c r="AX19" s="194" t="s">
        <v>0</v>
      </c>
      <c r="AY19" s="194"/>
      <c r="AZ19" s="194"/>
      <c r="BA19" s="194" t="s">
        <v>0</v>
      </c>
      <c r="BB19" s="194"/>
      <c r="BC19" s="194"/>
      <c r="BD19" s="194">
        <v>42</v>
      </c>
      <c r="BE19" s="194"/>
      <c r="BF19" s="194"/>
      <c r="BG19" s="218">
        <f>K19/BD19</f>
        <v>14.238095238095237</v>
      </c>
      <c r="BH19" s="218"/>
      <c r="BI19" s="218"/>
      <c r="BJ19" s="197"/>
    </row>
    <row r="20" spans="1:62" ht="21" customHeight="1">
      <c r="A20" s="3"/>
      <c r="B20" s="12"/>
      <c r="C20" s="12"/>
      <c r="D20" s="12"/>
      <c r="E20" s="12"/>
      <c r="F20" s="12"/>
      <c r="G20" s="12"/>
      <c r="H20" s="12"/>
      <c r="I20" s="12"/>
      <c r="J20" s="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218"/>
      <c r="BH20" s="218"/>
      <c r="BI20" s="218"/>
      <c r="BJ20" s="197"/>
    </row>
    <row r="21" spans="1:62" ht="21" customHeight="1">
      <c r="A21" s="3"/>
      <c r="B21" s="131" t="s">
        <v>243</v>
      </c>
      <c r="C21" s="131"/>
      <c r="D21" s="131"/>
      <c r="E21" s="131"/>
      <c r="F21" s="131"/>
      <c r="G21" s="131"/>
      <c r="H21" s="131"/>
      <c r="I21" s="131"/>
      <c r="J21" s="4"/>
      <c r="K21" s="194">
        <f>SUM(N21:S21)</f>
        <v>481</v>
      </c>
      <c r="L21" s="194"/>
      <c r="M21" s="194"/>
      <c r="N21" s="194">
        <v>229</v>
      </c>
      <c r="O21" s="194"/>
      <c r="P21" s="194"/>
      <c r="Q21" s="194">
        <v>252</v>
      </c>
      <c r="R21" s="194"/>
      <c r="S21" s="194"/>
      <c r="T21" s="194">
        <f>SUM(W21:AB21)</f>
        <v>160</v>
      </c>
      <c r="U21" s="194"/>
      <c r="V21" s="194"/>
      <c r="W21" s="194">
        <v>81</v>
      </c>
      <c r="X21" s="194"/>
      <c r="Y21" s="194"/>
      <c r="Z21" s="194">
        <v>79</v>
      </c>
      <c r="AA21" s="194"/>
      <c r="AB21" s="194"/>
      <c r="AC21" s="194">
        <f>SUM(AF21:AK21)</f>
        <v>161</v>
      </c>
      <c r="AD21" s="194"/>
      <c r="AE21" s="194"/>
      <c r="AF21" s="194">
        <v>75</v>
      </c>
      <c r="AG21" s="194"/>
      <c r="AH21" s="194"/>
      <c r="AI21" s="194">
        <v>86</v>
      </c>
      <c r="AJ21" s="194"/>
      <c r="AK21" s="194"/>
      <c r="AL21" s="194">
        <f>SUM(AO21:AT21)</f>
        <v>160</v>
      </c>
      <c r="AM21" s="194"/>
      <c r="AN21" s="194"/>
      <c r="AO21" s="194">
        <v>73</v>
      </c>
      <c r="AP21" s="194"/>
      <c r="AQ21" s="194"/>
      <c r="AR21" s="194">
        <v>87</v>
      </c>
      <c r="AS21" s="194"/>
      <c r="AT21" s="194"/>
      <c r="AU21" s="194" t="s">
        <v>0</v>
      </c>
      <c r="AV21" s="194"/>
      <c r="AW21" s="194"/>
      <c r="AX21" s="194" t="s">
        <v>0</v>
      </c>
      <c r="AY21" s="194"/>
      <c r="AZ21" s="194"/>
      <c r="BA21" s="194" t="s">
        <v>0</v>
      </c>
      <c r="BB21" s="194"/>
      <c r="BC21" s="194"/>
      <c r="BD21" s="194">
        <v>37</v>
      </c>
      <c r="BE21" s="194"/>
      <c r="BF21" s="194"/>
      <c r="BG21" s="218">
        <f>K21/BD21</f>
        <v>13</v>
      </c>
      <c r="BH21" s="218"/>
      <c r="BI21" s="218"/>
      <c r="BJ21" s="197"/>
    </row>
    <row r="22" spans="1:62" ht="21" customHeight="1">
      <c r="A22" s="3"/>
      <c r="B22" s="12"/>
      <c r="C22" s="12"/>
      <c r="D22" s="12"/>
      <c r="E22" s="12"/>
      <c r="F22" s="12"/>
      <c r="G22" s="12"/>
      <c r="H22" s="12"/>
      <c r="I22" s="12"/>
      <c r="J22" s="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218"/>
      <c r="BH22" s="218"/>
      <c r="BI22" s="218"/>
      <c r="BJ22" s="197"/>
    </row>
    <row r="23" spans="1:62" ht="21" customHeight="1">
      <c r="A23" s="3"/>
      <c r="B23" s="131" t="s">
        <v>244</v>
      </c>
      <c r="C23" s="131"/>
      <c r="D23" s="131"/>
      <c r="E23" s="131"/>
      <c r="F23" s="131"/>
      <c r="G23" s="131"/>
      <c r="H23" s="131"/>
      <c r="I23" s="131"/>
      <c r="J23" s="4"/>
      <c r="K23" s="194">
        <f>SUM(N23:S23)</f>
        <v>40</v>
      </c>
      <c r="L23" s="194"/>
      <c r="M23" s="194"/>
      <c r="N23" s="194">
        <v>25</v>
      </c>
      <c r="O23" s="194"/>
      <c r="P23" s="194"/>
      <c r="Q23" s="194">
        <v>15</v>
      </c>
      <c r="R23" s="194"/>
      <c r="S23" s="194"/>
      <c r="T23" s="194">
        <v>10</v>
      </c>
      <c r="U23" s="194"/>
      <c r="V23" s="194"/>
      <c r="W23" s="194" t="s">
        <v>45</v>
      </c>
      <c r="X23" s="194"/>
      <c r="Y23" s="194"/>
      <c r="Z23" s="194" t="s">
        <v>45</v>
      </c>
      <c r="AA23" s="194"/>
      <c r="AB23" s="194"/>
      <c r="AC23" s="194">
        <v>15</v>
      </c>
      <c r="AD23" s="194"/>
      <c r="AE23" s="194"/>
      <c r="AF23" s="194" t="s">
        <v>45</v>
      </c>
      <c r="AG23" s="194"/>
      <c r="AH23" s="194"/>
      <c r="AI23" s="194" t="s">
        <v>45</v>
      </c>
      <c r="AJ23" s="194"/>
      <c r="AK23" s="194"/>
      <c r="AL23" s="194">
        <v>15</v>
      </c>
      <c r="AM23" s="194"/>
      <c r="AN23" s="194"/>
      <c r="AO23" s="194" t="s">
        <v>45</v>
      </c>
      <c r="AP23" s="194"/>
      <c r="AQ23" s="194"/>
      <c r="AR23" s="194" t="s">
        <v>45</v>
      </c>
      <c r="AS23" s="194"/>
      <c r="AT23" s="194"/>
      <c r="AU23" s="194" t="s">
        <v>0</v>
      </c>
      <c r="AV23" s="194"/>
      <c r="AW23" s="194"/>
      <c r="AX23" s="194" t="s">
        <v>0</v>
      </c>
      <c r="AY23" s="194"/>
      <c r="AZ23" s="194"/>
      <c r="BA23" s="194" t="s">
        <v>0</v>
      </c>
      <c r="BB23" s="194"/>
      <c r="BC23" s="194"/>
      <c r="BD23" s="194" t="s">
        <v>45</v>
      </c>
      <c r="BE23" s="194"/>
      <c r="BF23" s="194"/>
      <c r="BG23" s="218" t="str">
        <f>IF(((COUNTIF(K23,"…"))+(COUNTIF(BD23,"…")))&gt;=1,"…",(IF((SUM(K23))=0,(IF((SUM(BD23))=0,"－","生徒数なし")),(IF((SUM(BD23))=0,"教員数なし",((SUM(K23))/(SUM(BD23))))))))</f>
        <v>…</v>
      </c>
      <c r="BH23" s="218"/>
      <c r="BI23" s="218"/>
      <c r="BJ23" s="197"/>
    </row>
    <row r="24" spans="1:62" ht="21" customHeight="1">
      <c r="A24" s="3"/>
      <c r="B24" s="12"/>
      <c r="C24" s="12"/>
      <c r="D24" s="12"/>
      <c r="E24" s="12"/>
      <c r="F24" s="12"/>
      <c r="G24" s="12"/>
      <c r="H24" s="12"/>
      <c r="I24" s="12"/>
      <c r="J24" s="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218"/>
      <c r="BH24" s="218"/>
      <c r="BI24" s="218"/>
      <c r="BJ24" s="197"/>
    </row>
    <row r="25" spans="1:62" ht="21" customHeight="1">
      <c r="A25" s="3"/>
      <c r="B25" s="131" t="s">
        <v>245</v>
      </c>
      <c r="C25" s="131"/>
      <c r="D25" s="131"/>
      <c r="E25" s="131"/>
      <c r="F25" s="131"/>
      <c r="G25" s="131"/>
      <c r="H25" s="131"/>
      <c r="I25" s="131"/>
      <c r="J25" s="4"/>
      <c r="K25" s="194">
        <f>SUM(N25:S25)</f>
        <v>58</v>
      </c>
      <c r="L25" s="194"/>
      <c r="M25" s="194"/>
      <c r="N25" s="194">
        <v>36</v>
      </c>
      <c r="O25" s="194"/>
      <c r="P25" s="194"/>
      <c r="Q25" s="194">
        <v>22</v>
      </c>
      <c r="R25" s="194"/>
      <c r="S25" s="194"/>
      <c r="T25" s="194">
        <v>17</v>
      </c>
      <c r="U25" s="194"/>
      <c r="V25" s="194"/>
      <c r="W25" s="194" t="s">
        <v>45</v>
      </c>
      <c r="X25" s="194"/>
      <c r="Y25" s="194"/>
      <c r="Z25" s="194" t="s">
        <v>45</v>
      </c>
      <c r="AA25" s="194"/>
      <c r="AB25" s="194"/>
      <c r="AC25" s="194">
        <v>20</v>
      </c>
      <c r="AD25" s="194"/>
      <c r="AE25" s="194"/>
      <c r="AF25" s="194" t="s">
        <v>45</v>
      </c>
      <c r="AG25" s="194"/>
      <c r="AH25" s="194"/>
      <c r="AI25" s="194" t="s">
        <v>45</v>
      </c>
      <c r="AJ25" s="194"/>
      <c r="AK25" s="194"/>
      <c r="AL25" s="194">
        <v>21</v>
      </c>
      <c r="AM25" s="194"/>
      <c r="AN25" s="194"/>
      <c r="AO25" s="194" t="s">
        <v>45</v>
      </c>
      <c r="AP25" s="194"/>
      <c r="AQ25" s="194"/>
      <c r="AR25" s="194" t="s">
        <v>45</v>
      </c>
      <c r="AS25" s="194"/>
      <c r="AT25" s="194"/>
      <c r="AU25" s="194" t="s">
        <v>0</v>
      </c>
      <c r="AV25" s="194"/>
      <c r="AW25" s="194"/>
      <c r="AX25" s="194" t="s">
        <v>0</v>
      </c>
      <c r="AY25" s="194"/>
      <c r="AZ25" s="194"/>
      <c r="BA25" s="194" t="s">
        <v>0</v>
      </c>
      <c r="BB25" s="194"/>
      <c r="BC25" s="194"/>
      <c r="BD25" s="194" t="s">
        <v>45</v>
      </c>
      <c r="BE25" s="194"/>
      <c r="BF25" s="194"/>
      <c r="BG25" s="218" t="str">
        <f>IF(((COUNTIF(K25,"…"))+(COUNTIF(BD25,"…")))&gt;=1,"…",(IF((SUM(K25))=0,(IF((SUM(BD25))=0,"－","生徒数なし")),(IF((SUM(BD25))=0,"教員数なし",((SUM(K25))/(SUM(BD25))))))))</f>
        <v>…</v>
      </c>
      <c r="BH25" s="218"/>
      <c r="BI25" s="218"/>
      <c r="BJ25" s="197"/>
    </row>
    <row r="26" spans="1:62" ht="21" customHeight="1">
      <c r="A26" s="3"/>
      <c r="B26" s="12"/>
      <c r="C26" s="12"/>
      <c r="D26" s="12"/>
      <c r="E26" s="12"/>
      <c r="F26" s="12"/>
      <c r="G26" s="12"/>
      <c r="H26" s="12"/>
      <c r="I26" s="12"/>
      <c r="J26" s="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218"/>
      <c r="BH26" s="218"/>
      <c r="BI26" s="218"/>
      <c r="BJ26" s="197"/>
    </row>
    <row r="27" spans="1:62" ht="21" customHeight="1">
      <c r="A27" s="3"/>
      <c r="B27" s="131" t="s">
        <v>246</v>
      </c>
      <c r="C27" s="131"/>
      <c r="D27" s="131"/>
      <c r="E27" s="131"/>
      <c r="F27" s="131"/>
      <c r="G27" s="131"/>
      <c r="H27" s="131"/>
      <c r="I27" s="131"/>
      <c r="J27" s="4"/>
      <c r="K27" s="194">
        <f>SUM(N27:S27)</f>
        <v>39</v>
      </c>
      <c r="L27" s="194"/>
      <c r="M27" s="194"/>
      <c r="N27" s="194">
        <v>29</v>
      </c>
      <c r="O27" s="194"/>
      <c r="P27" s="194"/>
      <c r="Q27" s="194">
        <v>10</v>
      </c>
      <c r="R27" s="194"/>
      <c r="S27" s="194"/>
      <c r="T27" s="194">
        <v>18</v>
      </c>
      <c r="U27" s="194"/>
      <c r="V27" s="194"/>
      <c r="W27" s="194" t="s">
        <v>45</v>
      </c>
      <c r="X27" s="194"/>
      <c r="Y27" s="194"/>
      <c r="Z27" s="194" t="s">
        <v>45</v>
      </c>
      <c r="AA27" s="194"/>
      <c r="AB27" s="194"/>
      <c r="AC27" s="194">
        <v>13</v>
      </c>
      <c r="AD27" s="194"/>
      <c r="AE27" s="194"/>
      <c r="AF27" s="194" t="s">
        <v>45</v>
      </c>
      <c r="AG27" s="194"/>
      <c r="AH27" s="194"/>
      <c r="AI27" s="194" t="s">
        <v>45</v>
      </c>
      <c r="AJ27" s="194"/>
      <c r="AK27" s="194"/>
      <c r="AL27" s="194">
        <v>8</v>
      </c>
      <c r="AM27" s="194"/>
      <c r="AN27" s="194"/>
      <c r="AO27" s="194" t="s">
        <v>45</v>
      </c>
      <c r="AP27" s="194"/>
      <c r="AQ27" s="194"/>
      <c r="AR27" s="194" t="s">
        <v>45</v>
      </c>
      <c r="AS27" s="194"/>
      <c r="AT27" s="194"/>
      <c r="AU27" s="194" t="s">
        <v>0</v>
      </c>
      <c r="AV27" s="194"/>
      <c r="AW27" s="194"/>
      <c r="AX27" s="194" t="s">
        <v>0</v>
      </c>
      <c r="AY27" s="194"/>
      <c r="AZ27" s="194"/>
      <c r="BA27" s="194" t="s">
        <v>0</v>
      </c>
      <c r="BB27" s="194"/>
      <c r="BC27" s="194"/>
      <c r="BD27" s="194" t="s">
        <v>45</v>
      </c>
      <c r="BE27" s="194"/>
      <c r="BF27" s="194"/>
      <c r="BG27" s="218" t="str">
        <f>IF(((COUNTIF(K27,"…"))+(COUNTIF(BD27,"…")))&gt;=1,"…",(IF((SUM(K27))=0,(IF((SUM(BD27))=0,"－","生徒数なし")),(IF((SUM(BD27))=0,"教員数なし",((SUM(K27))/(SUM(BD27))))))))</f>
        <v>…</v>
      </c>
      <c r="BH27" s="218"/>
      <c r="BI27" s="218"/>
      <c r="BJ27" s="197"/>
    </row>
    <row r="28" spans="1:62" ht="21" customHeight="1">
      <c r="A28" s="3"/>
      <c r="B28" s="12"/>
      <c r="C28" s="12"/>
      <c r="D28" s="12"/>
      <c r="E28" s="12"/>
      <c r="F28" s="12"/>
      <c r="G28" s="12"/>
      <c r="H28" s="12"/>
      <c r="I28" s="12"/>
      <c r="J28" s="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218"/>
      <c r="BH28" s="218"/>
      <c r="BI28" s="218"/>
      <c r="BJ28" s="197"/>
    </row>
    <row r="29" spans="1:62" ht="21" customHeight="1">
      <c r="A29" s="3"/>
      <c r="B29" s="131" t="s">
        <v>247</v>
      </c>
      <c r="C29" s="131"/>
      <c r="D29" s="131"/>
      <c r="E29" s="131"/>
      <c r="F29" s="131"/>
      <c r="G29" s="131"/>
      <c r="H29" s="131"/>
      <c r="I29" s="131"/>
      <c r="J29" s="4"/>
      <c r="K29" s="194">
        <f>SUM(N29:S29)</f>
        <v>578</v>
      </c>
      <c r="L29" s="194"/>
      <c r="M29" s="194"/>
      <c r="N29" s="194">
        <v>230</v>
      </c>
      <c r="O29" s="194"/>
      <c r="P29" s="194"/>
      <c r="Q29" s="194">
        <v>348</v>
      </c>
      <c r="R29" s="194"/>
      <c r="S29" s="194"/>
      <c r="T29" s="194">
        <f>SUM(W29:AB29)</f>
        <v>201</v>
      </c>
      <c r="U29" s="194"/>
      <c r="V29" s="194"/>
      <c r="W29" s="194">
        <v>85</v>
      </c>
      <c r="X29" s="194"/>
      <c r="Y29" s="194"/>
      <c r="Z29" s="194">
        <v>116</v>
      </c>
      <c r="AA29" s="194"/>
      <c r="AB29" s="194"/>
      <c r="AC29" s="194">
        <f>SUM(AF29:AK29)</f>
        <v>195</v>
      </c>
      <c r="AD29" s="194"/>
      <c r="AE29" s="194"/>
      <c r="AF29" s="194">
        <v>83</v>
      </c>
      <c r="AG29" s="194"/>
      <c r="AH29" s="194"/>
      <c r="AI29" s="194">
        <v>112</v>
      </c>
      <c r="AJ29" s="194"/>
      <c r="AK29" s="194"/>
      <c r="AL29" s="194">
        <f>SUM(AO29:AT29)</f>
        <v>182</v>
      </c>
      <c r="AM29" s="194"/>
      <c r="AN29" s="194"/>
      <c r="AO29" s="194">
        <v>62</v>
      </c>
      <c r="AP29" s="194"/>
      <c r="AQ29" s="194"/>
      <c r="AR29" s="194">
        <v>120</v>
      </c>
      <c r="AS29" s="194"/>
      <c r="AT29" s="194"/>
      <c r="AU29" s="194" t="s">
        <v>0</v>
      </c>
      <c r="AV29" s="194"/>
      <c r="AW29" s="194"/>
      <c r="AX29" s="194" t="s">
        <v>0</v>
      </c>
      <c r="AY29" s="194"/>
      <c r="AZ29" s="194"/>
      <c r="BA29" s="194" t="s">
        <v>0</v>
      </c>
      <c r="BB29" s="194"/>
      <c r="BC29" s="194"/>
      <c r="BD29" s="194">
        <v>44</v>
      </c>
      <c r="BE29" s="194"/>
      <c r="BF29" s="194"/>
      <c r="BG29" s="218">
        <f>K29/BD29</f>
        <v>13.136363636363637</v>
      </c>
      <c r="BH29" s="218"/>
      <c r="BI29" s="218"/>
      <c r="BJ29" s="197"/>
    </row>
    <row r="30" spans="1:62" ht="21" customHeight="1">
      <c r="A30" s="3"/>
      <c r="B30" s="3"/>
      <c r="C30" s="3"/>
      <c r="D30" s="3"/>
      <c r="E30" s="3"/>
      <c r="F30" s="3"/>
      <c r="G30" s="3"/>
      <c r="H30" s="3"/>
      <c r="I30" s="3"/>
      <c r="J30" s="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218"/>
      <c r="BH30" s="218"/>
      <c r="BI30" s="218"/>
      <c r="BJ30" s="197"/>
    </row>
    <row r="31" spans="1:62" ht="21" customHeight="1">
      <c r="A31" s="3"/>
      <c r="B31" s="3"/>
      <c r="C31" s="3"/>
      <c r="D31" s="3"/>
      <c r="E31" s="3"/>
      <c r="F31" s="3"/>
      <c r="G31" s="3"/>
      <c r="H31" s="3"/>
      <c r="I31" s="3"/>
      <c r="J31" s="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218"/>
      <c r="BH31" s="218"/>
      <c r="BI31" s="218"/>
      <c r="BJ31" s="197"/>
    </row>
    <row r="32" spans="1:62" s="6" customFormat="1" ht="21" customHeight="1">
      <c r="A32" s="160" t="s">
        <v>79</v>
      </c>
      <c r="B32" s="160"/>
      <c r="C32" s="160"/>
      <c r="D32" s="160"/>
      <c r="E32" s="160"/>
      <c r="F32" s="160"/>
      <c r="G32" s="160"/>
      <c r="H32" s="13"/>
      <c r="I32" s="13"/>
      <c r="J32" s="5"/>
      <c r="K32" s="180">
        <f>SUM(N32:S32)</f>
        <v>994</v>
      </c>
      <c r="L32" s="180"/>
      <c r="M32" s="180"/>
      <c r="N32" s="180">
        <f>SUM(N34:P36)</f>
        <v>441</v>
      </c>
      <c r="O32" s="180"/>
      <c r="P32" s="180"/>
      <c r="Q32" s="180">
        <f>SUM(Q34:S36)</f>
        <v>553</v>
      </c>
      <c r="R32" s="180"/>
      <c r="S32" s="180"/>
      <c r="T32" s="180">
        <f>SUM(T34:V36)</f>
        <v>329</v>
      </c>
      <c r="U32" s="180"/>
      <c r="V32" s="180"/>
      <c r="W32" s="180">
        <f>SUM(W34:Y36)</f>
        <v>151</v>
      </c>
      <c r="X32" s="180"/>
      <c r="Y32" s="180"/>
      <c r="Z32" s="180">
        <f>SUM(Z34:AB36)</f>
        <v>178</v>
      </c>
      <c r="AA32" s="180"/>
      <c r="AB32" s="180"/>
      <c r="AC32" s="180">
        <f>SUM(AC34:AE36)</f>
        <v>391</v>
      </c>
      <c r="AD32" s="180"/>
      <c r="AE32" s="180"/>
      <c r="AF32" s="180">
        <f>SUM(AF34:AH36)</f>
        <v>159</v>
      </c>
      <c r="AG32" s="180"/>
      <c r="AH32" s="180"/>
      <c r="AI32" s="180">
        <f>SUM(AI34:AK36)</f>
        <v>232</v>
      </c>
      <c r="AJ32" s="180"/>
      <c r="AK32" s="180"/>
      <c r="AL32" s="180">
        <f>SUM(AL34:AN36)</f>
        <v>274</v>
      </c>
      <c r="AM32" s="180"/>
      <c r="AN32" s="180"/>
      <c r="AO32" s="180">
        <f>SUM(AO34:AQ36)</f>
        <v>131</v>
      </c>
      <c r="AP32" s="180"/>
      <c r="AQ32" s="180"/>
      <c r="AR32" s="180">
        <f>SUM(AR34:AT36)</f>
        <v>143</v>
      </c>
      <c r="AS32" s="180"/>
      <c r="AT32" s="180"/>
      <c r="AU32" s="194" t="s">
        <v>0</v>
      </c>
      <c r="AV32" s="194"/>
      <c r="AW32" s="194"/>
      <c r="AX32" s="194" t="s">
        <v>0</v>
      </c>
      <c r="AY32" s="194"/>
      <c r="AZ32" s="194"/>
      <c r="BA32" s="194" t="s">
        <v>0</v>
      </c>
      <c r="BB32" s="194"/>
      <c r="BC32" s="194"/>
      <c r="BD32" s="180">
        <f>IF((COUNTIF((BD34:BF36),"…"))&gt;=1,"…",(IF((SUM(BD34:BF36))=0,"－",(SUM(BD34:BF36)))))</f>
        <v>80</v>
      </c>
      <c r="BE32" s="180"/>
      <c r="BF32" s="180"/>
      <c r="BG32" s="211">
        <f>K32/BD32</f>
        <v>12.425</v>
      </c>
      <c r="BH32" s="211"/>
      <c r="BI32" s="211"/>
      <c r="BJ32" s="212"/>
    </row>
    <row r="33" spans="1:62" ht="21" customHeight="1">
      <c r="A33" s="12"/>
      <c r="B33" s="12"/>
      <c r="C33" s="12"/>
      <c r="D33" s="12"/>
      <c r="E33" s="12"/>
      <c r="F33" s="12"/>
      <c r="G33" s="12"/>
      <c r="H33" s="3"/>
      <c r="I33" s="3"/>
      <c r="J33" s="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218"/>
      <c r="BH33" s="218"/>
      <c r="BI33" s="218"/>
      <c r="BJ33" s="197"/>
    </row>
    <row r="34" spans="1:62" ht="21" customHeight="1">
      <c r="A34" s="3"/>
      <c r="B34" s="131" t="s">
        <v>248</v>
      </c>
      <c r="C34" s="131"/>
      <c r="D34" s="131"/>
      <c r="E34" s="131"/>
      <c r="F34" s="131"/>
      <c r="G34" s="131"/>
      <c r="H34" s="131"/>
      <c r="I34" s="131"/>
      <c r="J34" s="4"/>
      <c r="K34" s="213">
        <f>SUM(N34:S34)</f>
        <v>610</v>
      </c>
      <c r="L34" s="194"/>
      <c r="M34" s="194"/>
      <c r="N34" s="194">
        <v>313</v>
      </c>
      <c r="O34" s="194"/>
      <c r="P34" s="194"/>
      <c r="Q34" s="194">
        <v>297</v>
      </c>
      <c r="R34" s="194"/>
      <c r="S34" s="194"/>
      <c r="T34" s="194">
        <f>SUM(W34:AB34)</f>
        <v>189</v>
      </c>
      <c r="U34" s="194"/>
      <c r="V34" s="194"/>
      <c r="W34" s="194">
        <v>96</v>
      </c>
      <c r="X34" s="194"/>
      <c r="Y34" s="194"/>
      <c r="Z34" s="194">
        <v>93</v>
      </c>
      <c r="AA34" s="194"/>
      <c r="AB34" s="194"/>
      <c r="AC34" s="194">
        <f>SUM(AF34:AK34)</f>
        <v>251</v>
      </c>
      <c r="AD34" s="194"/>
      <c r="AE34" s="194"/>
      <c r="AF34" s="194">
        <v>117</v>
      </c>
      <c r="AG34" s="194"/>
      <c r="AH34" s="194"/>
      <c r="AI34" s="194">
        <v>134</v>
      </c>
      <c r="AJ34" s="194"/>
      <c r="AK34" s="194"/>
      <c r="AL34" s="194">
        <f>SUM(AO34:AT34)</f>
        <v>170</v>
      </c>
      <c r="AM34" s="194"/>
      <c r="AN34" s="194"/>
      <c r="AO34" s="194">
        <v>100</v>
      </c>
      <c r="AP34" s="194"/>
      <c r="AQ34" s="194"/>
      <c r="AR34" s="194">
        <v>70</v>
      </c>
      <c r="AS34" s="194"/>
      <c r="AT34" s="194"/>
      <c r="AU34" s="194" t="s">
        <v>0</v>
      </c>
      <c r="AV34" s="194"/>
      <c r="AW34" s="194"/>
      <c r="AX34" s="194" t="s">
        <v>0</v>
      </c>
      <c r="AY34" s="194"/>
      <c r="AZ34" s="194"/>
      <c r="BA34" s="194" t="s">
        <v>0</v>
      </c>
      <c r="BB34" s="194"/>
      <c r="BC34" s="194"/>
      <c r="BD34" s="194">
        <v>54</v>
      </c>
      <c r="BE34" s="194"/>
      <c r="BF34" s="194"/>
      <c r="BG34" s="218">
        <f>K34/BD34</f>
        <v>11.296296296296296</v>
      </c>
      <c r="BH34" s="218"/>
      <c r="BI34" s="218"/>
      <c r="BJ34" s="218"/>
    </row>
    <row r="35" spans="1:62" ht="21" customHeight="1">
      <c r="A35" s="3"/>
      <c r="B35" s="12"/>
      <c r="C35" s="12"/>
      <c r="D35" s="12"/>
      <c r="E35" s="12"/>
      <c r="F35" s="12"/>
      <c r="G35" s="12"/>
      <c r="H35" s="12"/>
      <c r="I35" s="12"/>
      <c r="J35" s="4"/>
      <c r="K35" s="213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218"/>
      <c r="BH35" s="218"/>
      <c r="BI35" s="218"/>
      <c r="BJ35" s="218"/>
    </row>
    <row r="36" spans="1:62" ht="21" customHeight="1">
      <c r="A36" s="3"/>
      <c r="B36" s="131" t="s">
        <v>300</v>
      </c>
      <c r="C36" s="131"/>
      <c r="D36" s="131"/>
      <c r="E36" s="131"/>
      <c r="F36" s="131"/>
      <c r="G36" s="131"/>
      <c r="H36" s="131"/>
      <c r="I36" s="131"/>
      <c r="J36" s="4"/>
      <c r="K36" s="213">
        <f>SUM(N36:S36)</f>
        <v>384</v>
      </c>
      <c r="L36" s="194"/>
      <c r="M36" s="194"/>
      <c r="N36" s="194">
        <v>128</v>
      </c>
      <c r="O36" s="194"/>
      <c r="P36" s="194"/>
      <c r="Q36" s="194">
        <v>256</v>
      </c>
      <c r="R36" s="194"/>
      <c r="S36" s="194"/>
      <c r="T36" s="194">
        <f>SUM(W36:AB36)</f>
        <v>140</v>
      </c>
      <c r="U36" s="194"/>
      <c r="V36" s="194"/>
      <c r="W36" s="194">
        <v>55</v>
      </c>
      <c r="X36" s="194"/>
      <c r="Y36" s="194"/>
      <c r="Z36" s="194">
        <v>85</v>
      </c>
      <c r="AA36" s="194"/>
      <c r="AB36" s="194"/>
      <c r="AC36" s="194">
        <f>SUM(AF36:AK36)</f>
        <v>140</v>
      </c>
      <c r="AD36" s="194"/>
      <c r="AE36" s="194"/>
      <c r="AF36" s="194">
        <v>42</v>
      </c>
      <c r="AG36" s="194"/>
      <c r="AH36" s="194"/>
      <c r="AI36" s="194">
        <v>98</v>
      </c>
      <c r="AJ36" s="194"/>
      <c r="AK36" s="194"/>
      <c r="AL36" s="194">
        <f>SUM(AO36:AT36)</f>
        <v>104</v>
      </c>
      <c r="AM36" s="194"/>
      <c r="AN36" s="194"/>
      <c r="AO36" s="194">
        <v>31</v>
      </c>
      <c r="AP36" s="194"/>
      <c r="AQ36" s="194"/>
      <c r="AR36" s="194">
        <v>73</v>
      </c>
      <c r="AS36" s="194"/>
      <c r="AT36" s="194"/>
      <c r="AU36" s="194" t="s">
        <v>0</v>
      </c>
      <c r="AV36" s="194"/>
      <c r="AW36" s="194"/>
      <c r="AX36" s="194" t="s">
        <v>0</v>
      </c>
      <c r="AY36" s="194"/>
      <c r="AZ36" s="194"/>
      <c r="BA36" s="194" t="s">
        <v>0</v>
      </c>
      <c r="BB36" s="194"/>
      <c r="BC36" s="194"/>
      <c r="BD36" s="194">
        <v>26</v>
      </c>
      <c r="BE36" s="194"/>
      <c r="BF36" s="194"/>
      <c r="BG36" s="218">
        <f>K36/BD36</f>
        <v>14.76923076923077</v>
      </c>
      <c r="BH36" s="218"/>
      <c r="BI36" s="218"/>
      <c r="BJ36" s="218"/>
    </row>
    <row r="37" spans="1:62" ht="21" customHeight="1" thickBot="1">
      <c r="A37" s="3"/>
      <c r="B37" s="12"/>
      <c r="C37" s="12"/>
      <c r="D37" s="12"/>
      <c r="E37" s="12"/>
      <c r="F37" s="12"/>
      <c r="G37" s="12"/>
      <c r="H37" s="12"/>
      <c r="I37" s="12"/>
      <c r="J37" s="4"/>
      <c r="K37" s="226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27"/>
      <c r="BH37" s="227"/>
      <c r="BI37" s="227"/>
      <c r="BJ37" s="227"/>
    </row>
    <row r="38" spans="1:62" ht="21" customHeight="1">
      <c r="A38" s="7" t="s">
        <v>188</v>
      </c>
      <c r="B38" s="169" t="s">
        <v>249</v>
      </c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167" t="s">
        <v>85</v>
      </c>
      <c r="BG38" s="167"/>
      <c r="BH38" s="167"/>
      <c r="BI38" s="167"/>
      <c r="BJ38" s="167"/>
    </row>
    <row r="39" spans="1:62" ht="21" customHeight="1">
      <c r="A39" s="3" t="s">
        <v>188</v>
      </c>
      <c r="B39" s="127" t="s">
        <v>191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BE39" s="165" t="s">
        <v>86</v>
      </c>
      <c r="BF39" s="165"/>
      <c r="BG39" s="165"/>
      <c r="BH39" s="165"/>
      <c r="BI39" s="165"/>
      <c r="BJ39" s="165"/>
    </row>
    <row r="40" spans="1:62" ht="21" customHeight="1">
      <c r="A40" s="3" t="s">
        <v>188</v>
      </c>
      <c r="B40" s="127" t="s">
        <v>250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BE40" s="142" t="s">
        <v>192</v>
      </c>
      <c r="BF40" s="142"/>
      <c r="BG40" s="142"/>
      <c r="BH40" s="142"/>
      <c r="BI40" s="142"/>
      <c r="BJ40" s="142"/>
    </row>
    <row r="41" spans="1:16" ht="21" customHeight="1">
      <c r="A41" s="3" t="s">
        <v>188</v>
      </c>
      <c r="B41" s="127" t="s">
        <v>194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</row>
    <row r="42" spans="1:24" ht="21" customHeight="1">
      <c r="A42" s="3" t="s">
        <v>188</v>
      </c>
      <c r="B42" s="210" t="s">
        <v>360</v>
      </c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</row>
  </sheetData>
  <mergeCells count="618">
    <mergeCell ref="B41:P41"/>
    <mergeCell ref="B40:X40"/>
    <mergeCell ref="B39:X39"/>
    <mergeCell ref="G10:I10"/>
    <mergeCell ref="B38:S38"/>
    <mergeCell ref="T31:V31"/>
    <mergeCell ref="W31:Y31"/>
    <mergeCell ref="K22:M22"/>
    <mergeCell ref="N22:P22"/>
    <mergeCell ref="Q22:S22"/>
    <mergeCell ref="B9:D9"/>
    <mergeCell ref="B10:D10"/>
    <mergeCell ref="G7:I7"/>
    <mergeCell ref="G8:I8"/>
    <mergeCell ref="G9:I9"/>
    <mergeCell ref="B6:D6"/>
    <mergeCell ref="G6:I6"/>
    <mergeCell ref="B7:D7"/>
    <mergeCell ref="B8:D8"/>
    <mergeCell ref="BG37:BJ37"/>
    <mergeCell ref="K35:M35"/>
    <mergeCell ref="N35:P35"/>
    <mergeCell ref="Q35:S35"/>
    <mergeCell ref="T35:V35"/>
    <mergeCell ref="W35:Y35"/>
    <mergeCell ref="Z35:AB35"/>
    <mergeCell ref="AC35:AE35"/>
    <mergeCell ref="AU37:AW37"/>
    <mergeCell ref="AF35:AH35"/>
    <mergeCell ref="BA37:BC37"/>
    <mergeCell ref="BD37:BF37"/>
    <mergeCell ref="AI37:AK37"/>
    <mergeCell ref="AL37:AN37"/>
    <mergeCell ref="AO37:AQ37"/>
    <mergeCell ref="AR37:AT37"/>
    <mergeCell ref="AX37:AZ37"/>
    <mergeCell ref="Z37:AB37"/>
    <mergeCell ref="AC37:AE37"/>
    <mergeCell ref="AF37:AH37"/>
    <mergeCell ref="K37:M37"/>
    <mergeCell ref="N37:P37"/>
    <mergeCell ref="Q37:S37"/>
    <mergeCell ref="T37:V37"/>
    <mergeCell ref="W37:Y37"/>
    <mergeCell ref="BG33:BJ33"/>
    <mergeCell ref="AL35:AN35"/>
    <mergeCell ref="AO35:AQ35"/>
    <mergeCell ref="AR35:AT35"/>
    <mergeCell ref="AU35:AW35"/>
    <mergeCell ref="AX35:AZ35"/>
    <mergeCell ref="BA35:BC35"/>
    <mergeCell ref="BD35:BF35"/>
    <mergeCell ref="BG35:BJ35"/>
    <mergeCell ref="AU33:AW33"/>
    <mergeCell ref="BA33:BC33"/>
    <mergeCell ref="BD33:BF33"/>
    <mergeCell ref="AI33:AK33"/>
    <mergeCell ref="AL33:AN33"/>
    <mergeCell ref="AO33:AQ33"/>
    <mergeCell ref="AR33:AT33"/>
    <mergeCell ref="BG31:BJ31"/>
    <mergeCell ref="K33:M33"/>
    <mergeCell ref="N33:P33"/>
    <mergeCell ref="Q33:S33"/>
    <mergeCell ref="T33:V33"/>
    <mergeCell ref="W33:Y33"/>
    <mergeCell ref="Z33:AB33"/>
    <mergeCell ref="AC33:AE33"/>
    <mergeCell ref="AF33:AH33"/>
    <mergeCell ref="AX33:AZ33"/>
    <mergeCell ref="AU31:AW31"/>
    <mergeCell ref="AX31:AZ31"/>
    <mergeCell ref="BA31:BC31"/>
    <mergeCell ref="BD31:BF31"/>
    <mergeCell ref="AI31:AK31"/>
    <mergeCell ref="AL31:AN31"/>
    <mergeCell ref="AO31:AQ31"/>
    <mergeCell ref="AR31:AT31"/>
    <mergeCell ref="Z31:AB31"/>
    <mergeCell ref="AC31:AE31"/>
    <mergeCell ref="AX28:AZ28"/>
    <mergeCell ref="BA28:BC28"/>
    <mergeCell ref="AX30:AZ30"/>
    <mergeCell ref="BA30:BC30"/>
    <mergeCell ref="AU29:AW29"/>
    <mergeCell ref="AX29:AZ29"/>
    <mergeCell ref="BA29:BC29"/>
    <mergeCell ref="AF31:AH31"/>
    <mergeCell ref="AI28:AK28"/>
    <mergeCell ref="BD28:BF28"/>
    <mergeCell ref="BG28:BJ28"/>
    <mergeCell ref="AL28:AN28"/>
    <mergeCell ref="AO28:AQ28"/>
    <mergeCell ref="AR28:AT28"/>
    <mergeCell ref="AU28:AW28"/>
    <mergeCell ref="W28:Y28"/>
    <mergeCell ref="Z28:AB28"/>
    <mergeCell ref="AC28:AE28"/>
    <mergeCell ref="AF28:AH28"/>
    <mergeCell ref="K28:M28"/>
    <mergeCell ref="N28:P28"/>
    <mergeCell ref="Q28:S28"/>
    <mergeCell ref="T28:V28"/>
    <mergeCell ref="AX26:AZ26"/>
    <mergeCell ref="BA26:BC26"/>
    <mergeCell ref="BD26:BF26"/>
    <mergeCell ref="BG26:BJ26"/>
    <mergeCell ref="AL26:AN26"/>
    <mergeCell ref="AO26:AQ26"/>
    <mergeCell ref="AR26:AT26"/>
    <mergeCell ref="AU26:AW26"/>
    <mergeCell ref="BG24:BJ24"/>
    <mergeCell ref="K26:M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U24:AW24"/>
    <mergeCell ref="AX24:AZ24"/>
    <mergeCell ref="BA24:BC24"/>
    <mergeCell ref="BD24:BF24"/>
    <mergeCell ref="AI24:AK24"/>
    <mergeCell ref="AL24:AN24"/>
    <mergeCell ref="AO24:AQ24"/>
    <mergeCell ref="AR24:AT24"/>
    <mergeCell ref="W24:Y24"/>
    <mergeCell ref="Z24:AB24"/>
    <mergeCell ref="AC24:AE24"/>
    <mergeCell ref="AF24:AH24"/>
    <mergeCell ref="K24:M24"/>
    <mergeCell ref="N24:P24"/>
    <mergeCell ref="Q24:S24"/>
    <mergeCell ref="T24:V24"/>
    <mergeCell ref="AX22:AZ22"/>
    <mergeCell ref="BA22:BC22"/>
    <mergeCell ref="BD22:BF22"/>
    <mergeCell ref="BG22:BJ22"/>
    <mergeCell ref="AI21:AK21"/>
    <mergeCell ref="AO22:AQ22"/>
    <mergeCell ref="AR22:AT22"/>
    <mergeCell ref="AU22:AW22"/>
    <mergeCell ref="AX18:AZ18"/>
    <mergeCell ref="BA18:BC18"/>
    <mergeCell ref="BD18:BF18"/>
    <mergeCell ref="T22:V22"/>
    <mergeCell ref="AU20:AW20"/>
    <mergeCell ref="AX20:AZ20"/>
    <mergeCell ref="BA20:BC20"/>
    <mergeCell ref="W20:Y20"/>
    <mergeCell ref="Z20:AB20"/>
    <mergeCell ref="AC20:AE20"/>
    <mergeCell ref="K20:M20"/>
    <mergeCell ref="N20:P20"/>
    <mergeCell ref="Q20:S20"/>
    <mergeCell ref="T20:V20"/>
    <mergeCell ref="AI16:AK16"/>
    <mergeCell ref="Z18:AB18"/>
    <mergeCell ref="AC18:AE18"/>
    <mergeCell ref="AF18:AH18"/>
    <mergeCell ref="AI18:AK18"/>
    <mergeCell ref="W16:Y16"/>
    <mergeCell ref="Z16:AB16"/>
    <mergeCell ref="AC16:AE16"/>
    <mergeCell ref="AF16:AH16"/>
    <mergeCell ref="K16:M16"/>
    <mergeCell ref="N16:P16"/>
    <mergeCell ref="Q16:S16"/>
    <mergeCell ref="T16:V16"/>
    <mergeCell ref="AU12:AW12"/>
    <mergeCell ref="AX12:AZ12"/>
    <mergeCell ref="BA12:BC12"/>
    <mergeCell ref="K14:M14"/>
    <mergeCell ref="N14:P14"/>
    <mergeCell ref="Q14:S14"/>
    <mergeCell ref="T14:V14"/>
    <mergeCell ref="AO14:AQ14"/>
    <mergeCell ref="AR14:AT14"/>
    <mergeCell ref="AU14:AW14"/>
    <mergeCell ref="AI12:AK12"/>
    <mergeCell ref="AL12:AN12"/>
    <mergeCell ref="AO12:AQ12"/>
    <mergeCell ref="AR12:AT12"/>
    <mergeCell ref="W12:Y12"/>
    <mergeCell ref="Z12:AB12"/>
    <mergeCell ref="AC12:AE12"/>
    <mergeCell ref="AF12:AH12"/>
    <mergeCell ref="K12:M12"/>
    <mergeCell ref="N12:P12"/>
    <mergeCell ref="Q12:S12"/>
    <mergeCell ref="T12:V12"/>
    <mergeCell ref="AX9:AZ9"/>
    <mergeCell ref="BA9:BC9"/>
    <mergeCell ref="BD9:BF9"/>
    <mergeCell ref="BG9:BJ9"/>
    <mergeCell ref="AF9:AH9"/>
    <mergeCell ref="AO9:AQ9"/>
    <mergeCell ref="AR9:AT9"/>
    <mergeCell ref="AU9:AW9"/>
    <mergeCell ref="AL9:AN9"/>
    <mergeCell ref="K9:M9"/>
    <mergeCell ref="N9:P9"/>
    <mergeCell ref="Q9:S9"/>
    <mergeCell ref="T9:V9"/>
    <mergeCell ref="K7:M7"/>
    <mergeCell ref="N7:P7"/>
    <mergeCell ref="Q7:S7"/>
    <mergeCell ref="T7:V7"/>
    <mergeCell ref="AX5:AZ5"/>
    <mergeCell ref="BA5:BC5"/>
    <mergeCell ref="BD5:BF5"/>
    <mergeCell ref="BG5:BJ5"/>
    <mergeCell ref="BE39:BJ39"/>
    <mergeCell ref="A1:AE1"/>
    <mergeCell ref="AF1:BJ1"/>
    <mergeCell ref="K5:M5"/>
    <mergeCell ref="N5:P5"/>
    <mergeCell ref="Q5:S5"/>
    <mergeCell ref="T5:V5"/>
    <mergeCell ref="W5:Y5"/>
    <mergeCell ref="Z5:AB5"/>
    <mergeCell ref="AC5:AE5"/>
    <mergeCell ref="BG2:BJ2"/>
    <mergeCell ref="BF38:BJ38"/>
    <mergeCell ref="BD12:BF12"/>
    <mergeCell ref="BG12:BJ12"/>
    <mergeCell ref="BG14:BJ14"/>
    <mergeCell ref="BG16:BJ16"/>
    <mergeCell ref="BG18:BJ18"/>
    <mergeCell ref="BG20:BJ20"/>
    <mergeCell ref="BD36:BF36"/>
    <mergeCell ref="BD14:BF14"/>
    <mergeCell ref="BG36:BJ36"/>
    <mergeCell ref="Q34:S34"/>
    <mergeCell ref="T34:V34"/>
    <mergeCell ref="W34:Y34"/>
    <mergeCell ref="Z34:AB34"/>
    <mergeCell ref="AC34:AE34"/>
    <mergeCell ref="AF34:AH34"/>
    <mergeCell ref="AX36:AZ36"/>
    <mergeCell ref="BG34:BJ34"/>
    <mergeCell ref="AI35:AK35"/>
    <mergeCell ref="K36:M36"/>
    <mergeCell ref="N36:P36"/>
    <mergeCell ref="Q36:S36"/>
    <mergeCell ref="T36:V36"/>
    <mergeCell ref="BA36:BC36"/>
    <mergeCell ref="W36:Y36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BD32:BF32"/>
    <mergeCell ref="BG32:BJ32"/>
    <mergeCell ref="BD34:BF34"/>
    <mergeCell ref="AI34:AK34"/>
    <mergeCell ref="AL34:AN34"/>
    <mergeCell ref="AO34:AQ34"/>
    <mergeCell ref="AR34:AT34"/>
    <mergeCell ref="AU34:AW34"/>
    <mergeCell ref="AX34:AZ34"/>
    <mergeCell ref="BA34:BC34"/>
    <mergeCell ref="AR32:AT32"/>
    <mergeCell ref="AU32:AW32"/>
    <mergeCell ref="AX32:AZ32"/>
    <mergeCell ref="BA32:BC32"/>
    <mergeCell ref="AF32:AH32"/>
    <mergeCell ref="AI32:AK32"/>
    <mergeCell ref="AL32:AN32"/>
    <mergeCell ref="AO32:AQ32"/>
    <mergeCell ref="T32:V32"/>
    <mergeCell ref="W32:Y32"/>
    <mergeCell ref="Z32:AB32"/>
    <mergeCell ref="AC32:AE32"/>
    <mergeCell ref="BD30:BF30"/>
    <mergeCell ref="BG30:BJ30"/>
    <mergeCell ref="AL30:AN30"/>
    <mergeCell ref="AO30:AQ30"/>
    <mergeCell ref="AR30:AT30"/>
    <mergeCell ref="AU30:AW30"/>
    <mergeCell ref="BG29:BJ29"/>
    <mergeCell ref="K30:M30"/>
    <mergeCell ref="N30:P30"/>
    <mergeCell ref="Q30:S30"/>
    <mergeCell ref="T30:V30"/>
    <mergeCell ref="W30:Y30"/>
    <mergeCell ref="Z30:AB30"/>
    <mergeCell ref="AC30:AE30"/>
    <mergeCell ref="AF30:AH30"/>
    <mergeCell ref="AI30:AK30"/>
    <mergeCell ref="BD29:BF29"/>
    <mergeCell ref="AI29:AK29"/>
    <mergeCell ref="AL29:AN29"/>
    <mergeCell ref="AO29:AQ29"/>
    <mergeCell ref="AR29:AT29"/>
    <mergeCell ref="BA27:BC27"/>
    <mergeCell ref="BD27:BF27"/>
    <mergeCell ref="BG27:BJ27"/>
    <mergeCell ref="K29:M29"/>
    <mergeCell ref="N29:P29"/>
    <mergeCell ref="Q29:S29"/>
    <mergeCell ref="T29:V29"/>
    <mergeCell ref="W29:Y29"/>
    <mergeCell ref="Z29:AB29"/>
    <mergeCell ref="AC29:AE29"/>
    <mergeCell ref="AO27:AQ27"/>
    <mergeCell ref="AR27:AT27"/>
    <mergeCell ref="AU27:AW27"/>
    <mergeCell ref="AX27:AZ27"/>
    <mergeCell ref="AC27:AE27"/>
    <mergeCell ref="AF27:AH27"/>
    <mergeCell ref="AI27:AK27"/>
    <mergeCell ref="AL27:AN27"/>
    <mergeCell ref="B27:I27"/>
    <mergeCell ref="T27:V27"/>
    <mergeCell ref="W27:Y27"/>
    <mergeCell ref="Z27:AB27"/>
    <mergeCell ref="K27:M27"/>
    <mergeCell ref="N27:P27"/>
    <mergeCell ref="Q27:S27"/>
    <mergeCell ref="Q32:S32"/>
    <mergeCell ref="K31:M31"/>
    <mergeCell ref="N31:P31"/>
    <mergeCell ref="Q31:S31"/>
    <mergeCell ref="A13:G13"/>
    <mergeCell ref="A3:J4"/>
    <mergeCell ref="K3:S3"/>
    <mergeCell ref="T3:AB3"/>
    <mergeCell ref="K4:M4"/>
    <mergeCell ref="N4:P4"/>
    <mergeCell ref="Q4:S4"/>
    <mergeCell ref="T4:V4"/>
    <mergeCell ref="W4:Y4"/>
    <mergeCell ref="Z4:AB4"/>
    <mergeCell ref="AC3:AE3"/>
    <mergeCell ref="AF3:AK3"/>
    <mergeCell ref="AL3:AT3"/>
    <mergeCell ref="AC4:AE4"/>
    <mergeCell ref="AF4:AH4"/>
    <mergeCell ref="AI4:AK4"/>
    <mergeCell ref="AR4:AT4"/>
    <mergeCell ref="AO4:AQ4"/>
    <mergeCell ref="AU3:BC3"/>
    <mergeCell ref="AU4:AW4"/>
    <mergeCell ref="AX4:AZ4"/>
    <mergeCell ref="BA4:BC4"/>
    <mergeCell ref="AR5:AT5"/>
    <mergeCell ref="AU5:AW5"/>
    <mergeCell ref="AL4:AN4"/>
    <mergeCell ref="AL5:AN5"/>
    <mergeCell ref="Q6:S6"/>
    <mergeCell ref="T6:V6"/>
    <mergeCell ref="W6:Y6"/>
    <mergeCell ref="Z6:AB6"/>
    <mergeCell ref="AF5:AH5"/>
    <mergeCell ref="AI5:AK5"/>
    <mergeCell ref="AO6:AQ6"/>
    <mergeCell ref="AC6:AE6"/>
    <mergeCell ref="AF6:AH6"/>
    <mergeCell ref="AL6:AN6"/>
    <mergeCell ref="AI6:AK6"/>
    <mergeCell ref="AO5:AQ5"/>
    <mergeCell ref="AR6:AT6"/>
    <mergeCell ref="BG8:BJ8"/>
    <mergeCell ref="AL8:AN8"/>
    <mergeCell ref="AU8:AW8"/>
    <mergeCell ref="AU6:AW6"/>
    <mergeCell ref="AX6:AZ6"/>
    <mergeCell ref="BA6:BC6"/>
    <mergeCell ref="AX7:AZ7"/>
    <mergeCell ref="BA8:BC8"/>
    <mergeCell ref="AR7:AT7"/>
    <mergeCell ref="AU7:AW7"/>
    <mergeCell ref="W7:Y7"/>
    <mergeCell ref="Z7:AB7"/>
    <mergeCell ref="AO7:AQ7"/>
    <mergeCell ref="AF7:AH7"/>
    <mergeCell ref="AI7:AK7"/>
    <mergeCell ref="AC7:AE7"/>
    <mergeCell ref="AF11:AH11"/>
    <mergeCell ref="Q11:S11"/>
    <mergeCell ref="T11:V11"/>
    <mergeCell ref="AX8:AZ8"/>
    <mergeCell ref="W9:Y9"/>
    <mergeCell ref="Z9:AB9"/>
    <mergeCell ref="AI9:AK9"/>
    <mergeCell ref="Q8:S8"/>
    <mergeCell ref="T8:V8"/>
    <mergeCell ref="W8:Y8"/>
    <mergeCell ref="AI11:AK11"/>
    <mergeCell ref="AL11:AN11"/>
    <mergeCell ref="W10:Y10"/>
    <mergeCell ref="AC9:AE9"/>
    <mergeCell ref="Z10:AB10"/>
    <mergeCell ref="AC10:AE10"/>
    <mergeCell ref="AF10:AH10"/>
    <mergeCell ref="W11:Y11"/>
    <mergeCell ref="Z11:AB11"/>
    <mergeCell ref="AC11:AE11"/>
    <mergeCell ref="AO11:AQ11"/>
    <mergeCell ref="AR11:AT11"/>
    <mergeCell ref="BG11:BJ11"/>
    <mergeCell ref="W13:Y13"/>
    <mergeCell ref="Z13:AB13"/>
    <mergeCell ref="AC13:AE13"/>
    <mergeCell ref="AF13:AH13"/>
    <mergeCell ref="AI13:AK13"/>
    <mergeCell ref="AU11:AW11"/>
    <mergeCell ref="AX11:AZ11"/>
    <mergeCell ref="BA11:BC11"/>
    <mergeCell ref="BD11:BF11"/>
    <mergeCell ref="BD13:BF13"/>
    <mergeCell ref="BG13:BJ13"/>
    <mergeCell ref="BA13:BC13"/>
    <mergeCell ref="AX14:AZ14"/>
    <mergeCell ref="BA14:BC14"/>
    <mergeCell ref="W14:Y14"/>
    <mergeCell ref="Z14:AB14"/>
    <mergeCell ref="AC14:AE14"/>
    <mergeCell ref="AF14:AH14"/>
    <mergeCell ref="AL13:AN13"/>
    <mergeCell ref="AF15:AH15"/>
    <mergeCell ref="Q15:S15"/>
    <mergeCell ref="T15:V15"/>
    <mergeCell ref="AI15:AK15"/>
    <mergeCell ref="AI14:AK14"/>
    <mergeCell ref="AL14:AN14"/>
    <mergeCell ref="AL15:AN15"/>
    <mergeCell ref="AX13:AZ13"/>
    <mergeCell ref="AO13:AQ13"/>
    <mergeCell ref="AR13:AT13"/>
    <mergeCell ref="AU13:AW13"/>
    <mergeCell ref="AX17:AZ17"/>
    <mergeCell ref="BA17:BC17"/>
    <mergeCell ref="W17:Y17"/>
    <mergeCell ref="Z17:AB17"/>
    <mergeCell ref="AC17:AE17"/>
    <mergeCell ref="AF17:AH17"/>
    <mergeCell ref="AI17:AK17"/>
    <mergeCell ref="AL17:AN17"/>
    <mergeCell ref="AU17:AW17"/>
    <mergeCell ref="BG15:BJ15"/>
    <mergeCell ref="AU16:AW16"/>
    <mergeCell ref="AX16:AZ16"/>
    <mergeCell ref="BA16:BC16"/>
    <mergeCell ref="BD16:BF16"/>
    <mergeCell ref="AX15:AZ15"/>
    <mergeCell ref="BA15:BC15"/>
    <mergeCell ref="BD15:BF15"/>
    <mergeCell ref="AU15:AW15"/>
    <mergeCell ref="BD17:BF17"/>
    <mergeCell ref="BG17:BJ17"/>
    <mergeCell ref="W19:Y19"/>
    <mergeCell ref="Z19:AB19"/>
    <mergeCell ref="AC19:AE19"/>
    <mergeCell ref="AF19:AH19"/>
    <mergeCell ref="AX19:AZ19"/>
    <mergeCell ref="BA19:BC19"/>
    <mergeCell ref="BD19:BF19"/>
    <mergeCell ref="AI19:AK19"/>
    <mergeCell ref="BG19:BJ19"/>
    <mergeCell ref="N21:P21"/>
    <mergeCell ref="Q21:S21"/>
    <mergeCell ref="T21:V21"/>
    <mergeCell ref="W21:Y21"/>
    <mergeCell ref="Z21:AB21"/>
    <mergeCell ref="AC21:AE21"/>
    <mergeCell ref="AF21:AH21"/>
    <mergeCell ref="AF20:AH20"/>
    <mergeCell ref="AI20:AK20"/>
    <mergeCell ref="AU19:AW19"/>
    <mergeCell ref="BA21:BC21"/>
    <mergeCell ref="BD21:BF21"/>
    <mergeCell ref="AL21:AN21"/>
    <mergeCell ref="AO19:AQ19"/>
    <mergeCell ref="AR19:AT19"/>
    <mergeCell ref="AL20:AN20"/>
    <mergeCell ref="AO20:AQ20"/>
    <mergeCell ref="AR20:AT20"/>
    <mergeCell ref="BD20:BF20"/>
    <mergeCell ref="BG21:BJ21"/>
    <mergeCell ref="AO21:AQ21"/>
    <mergeCell ref="AR21:AT21"/>
    <mergeCell ref="AU21:AW21"/>
    <mergeCell ref="N23:P23"/>
    <mergeCell ref="Q23:S23"/>
    <mergeCell ref="T23:V23"/>
    <mergeCell ref="AX21:AZ21"/>
    <mergeCell ref="W22:Y22"/>
    <mergeCell ref="Z22:AB22"/>
    <mergeCell ref="AC22:AE22"/>
    <mergeCell ref="AF22:AH22"/>
    <mergeCell ref="AI22:AK22"/>
    <mergeCell ref="AL22:AN22"/>
    <mergeCell ref="AI23:AK23"/>
    <mergeCell ref="AL23:AN23"/>
    <mergeCell ref="AO23:AQ23"/>
    <mergeCell ref="AR23:AT23"/>
    <mergeCell ref="AU23:AW23"/>
    <mergeCell ref="AX23:AZ23"/>
    <mergeCell ref="BA23:BC23"/>
    <mergeCell ref="BD23:BF23"/>
    <mergeCell ref="BG23:BJ23"/>
    <mergeCell ref="K25:M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X25:AZ25"/>
    <mergeCell ref="BA25:BC25"/>
    <mergeCell ref="BD25:BF25"/>
    <mergeCell ref="BG25:BJ25"/>
    <mergeCell ref="N8:P8"/>
    <mergeCell ref="BG3:BJ4"/>
    <mergeCell ref="BD3:BF4"/>
    <mergeCell ref="BD6:BF6"/>
    <mergeCell ref="BD7:BF7"/>
    <mergeCell ref="BG7:BJ7"/>
    <mergeCell ref="BG6:BJ6"/>
    <mergeCell ref="AC8:AE8"/>
    <mergeCell ref="BA7:BC7"/>
    <mergeCell ref="AL7:AN7"/>
    <mergeCell ref="K23:M23"/>
    <mergeCell ref="K6:M6"/>
    <mergeCell ref="N6:P6"/>
    <mergeCell ref="B15:I15"/>
    <mergeCell ref="B17:I17"/>
    <mergeCell ref="K15:M15"/>
    <mergeCell ref="N15:P15"/>
    <mergeCell ref="K11:M11"/>
    <mergeCell ref="N11:P11"/>
    <mergeCell ref="K8:M8"/>
    <mergeCell ref="W23:Y23"/>
    <mergeCell ref="Z23:AB23"/>
    <mergeCell ref="AC23:AE23"/>
    <mergeCell ref="AF23:AH23"/>
    <mergeCell ref="B19:I19"/>
    <mergeCell ref="B21:I21"/>
    <mergeCell ref="B23:I23"/>
    <mergeCell ref="B25:I25"/>
    <mergeCell ref="BE40:BJ40"/>
    <mergeCell ref="B34:I34"/>
    <mergeCell ref="B29:I29"/>
    <mergeCell ref="A32:G32"/>
    <mergeCell ref="B36:I36"/>
    <mergeCell ref="K34:M34"/>
    <mergeCell ref="N34:P34"/>
    <mergeCell ref="AF29:AH29"/>
    <mergeCell ref="K32:M32"/>
    <mergeCell ref="N32:P32"/>
    <mergeCell ref="BG10:BJ10"/>
    <mergeCell ref="BD10:BF10"/>
    <mergeCell ref="Z8:AB8"/>
    <mergeCell ref="AF8:AH8"/>
    <mergeCell ref="AI8:AK8"/>
    <mergeCell ref="AO8:AQ8"/>
    <mergeCell ref="AR8:AT8"/>
    <mergeCell ref="BD8:BF8"/>
    <mergeCell ref="AI10:AK10"/>
    <mergeCell ref="AL10:AN10"/>
    <mergeCell ref="K10:M10"/>
    <mergeCell ref="N10:P10"/>
    <mergeCell ref="Q10:S10"/>
    <mergeCell ref="T10:V10"/>
    <mergeCell ref="AO10:AQ10"/>
    <mergeCell ref="AR10:AT10"/>
    <mergeCell ref="AU10:AW10"/>
    <mergeCell ref="AX10:AZ10"/>
    <mergeCell ref="BA10:BC10"/>
    <mergeCell ref="K17:M17"/>
    <mergeCell ref="K19:M19"/>
    <mergeCell ref="K21:M21"/>
    <mergeCell ref="AC15:AE15"/>
    <mergeCell ref="W15:Y15"/>
    <mergeCell ref="Z15:AB15"/>
    <mergeCell ref="K18:M18"/>
    <mergeCell ref="N18:P18"/>
    <mergeCell ref="Q18:S18"/>
    <mergeCell ref="AO15:AQ15"/>
    <mergeCell ref="AR15:AT15"/>
    <mergeCell ref="AL16:AN16"/>
    <mergeCell ref="AO16:AQ16"/>
    <mergeCell ref="AR16:AT16"/>
    <mergeCell ref="AU18:AW18"/>
    <mergeCell ref="AL18:AN18"/>
    <mergeCell ref="AO18:AQ18"/>
    <mergeCell ref="AR18:AT18"/>
    <mergeCell ref="Q17:S17"/>
    <mergeCell ref="AL19:AN19"/>
    <mergeCell ref="AO17:AQ17"/>
    <mergeCell ref="AR17:AT17"/>
    <mergeCell ref="T18:V18"/>
    <mergeCell ref="W18:Y18"/>
    <mergeCell ref="B42:X42"/>
    <mergeCell ref="K13:M13"/>
    <mergeCell ref="T13:V13"/>
    <mergeCell ref="T17:V17"/>
    <mergeCell ref="T19:V19"/>
    <mergeCell ref="N13:P13"/>
    <mergeCell ref="Q13:S13"/>
    <mergeCell ref="N19:P19"/>
    <mergeCell ref="Q19:S19"/>
    <mergeCell ref="N17:P17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4" r:id="rId1"/>
  <colBreaks count="1" manualBreakCount="1">
    <brk id="3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L53"/>
  <sheetViews>
    <sheetView showGridLines="0" zoomScale="75" zoomScaleNormal="75" zoomScaleSheetLayoutView="75" workbookViewId="0" topLeftCell="A1">
      <selection activeCell="A1" sqref="A1:AF1"/>
    </sheetView>
  </sheetViews>
  <sheetFormatPr defaultColWidth="9.00390625" defaultRowHeight="24.75" customHeight="1"/>
  <cols>
    <col min="1" max="16384" width="3.625" style="1" customWidth="1"/>
  </cols>
  <sheetData>
    <row r="1" spans="1:64" s="25" customFormat="1" ht="24.75" customHeight="1">
      <c r="A1" s="152" t="s">
        <v>251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47" t="s">
        <v>252</v>
      </c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</row>
    <row r="2" spans="61:64" ht="24.75" customHeight="1" thickBot="1">
      <c r="BI2" s="190" t="s">
        <v>72</v>
      </c>
      <c r="BJ2" s="236"/>
      <c r="BK2" s="236"/>
      <c r="BL2" s="236"/>
    </row>
    <row r="3" spans="1:64" ht="24.75" customHeight="1">
      <c r="A3" s="137" t="s">
        <v>150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34" t="s">
        <v>253</v>
      </c>
      <c r="P3" s="134"/>
      <c r="Q3" s="134"/>
      <c r="R3" s="134"/>
      <c r="S3" s="134"/>
      <c r="T3" s="134"/>
      <c r="U3" s="134" t="s">
        <v>254</v>
      </c>
      <c r="V3" s="134"/>
      <c r="W3" s="134"/>
      <c r="X3" s="134"/>
      <c r="Y3" s="134"/>
      <c r="Z3" s="134"/>
      <c r="AA3" s="134" t="s">
        <v>255</v>
      </c>
      <c r="AB3" s="134"/>
      <c r="AC3" s="134"/>
      <c r="AD3" s="134"/>
      <c r="AE3" s="134"/>
      <c r="AF3" s="136"/>
      <c r="AG3" s="137" t="s">
        <v>256</v>
      </c>
      <c r="AH3" s="134"/>
      <c r="AI3" s="134"/>
      <c r="AJ3" s="134"/>
      <c r="AK3" s="134"/>
      <c r="AL3" s="134"/>
      <c r="AM3" s="134" t="s">
        <v>257</v>
      </c>
      <c r="AN3" s="134"/>
      <c r="AO3" s="134"/>
      <c r="AP3" s="134"/>
      <c r="AQ3" s="134"/>
      <c r="AR3" s="134"/>
      <c r="AS3" s="134" t="s">
        <v>258</v>
      </c>
      <c r="AT3" s="134"/>
      <c r="AU3" s="134"/>
      <c r="AV3" s="134"/>
      <c r="AW3" s="134"/>
      <c r="AX3" s="134"/>
      <c r="AY3" s="134" t="s">
        <v>259</v>
      </c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6"/>
    </row>
    <row r="4" spans="1:64" ht="24.75" customHeight="1">
      <c r="A4" s="154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35" t="s">
        <v>260</v>
      </c>
      <c r="P4" s="135"/>
      <c r="Q4" s="135" t="s">
        <v>161</v>
      </c>
      <c r="R4" s="135"/>
      <c r="S4" s="135" t="s">
        <v>162</v>
      </c>
      <c r="T4" s="135"/>
      <c r="U4" s="135" t="s">
        <v>260</v>
      </c>
      <c r="V4" s="135"/>
      <c r="W4" s="135" t="s">
        <v>161</v>
      </c>
      <c r="X4" s="135"/>
      <c r="Y4" s="135" t="s">
        <v>162</v>
      </c>
      <c r="Z4" s="135"/>
      <c r="AA4" s="135" t="s">
        <v>260</v>
      </c>
      <c r="AB4" s="135"/>
      <c r="AC4" s="135" t="s">
        <v>161</v>
      </c>
      <c r="AD4" s="135"/>
      <c r="AE4" s="135" t="s">
        <v>162</v>
      </c>
      <c r="AF4" s="153"/>
      <c r="AG4" s="146" t="s">
        <v>260</v>
      </c>
      <c r="AH4" s="135"/>
      <c r="AI4" s="135" t="s">
        <v>161</v>
      </c>
      <c r="AJ4" s="135"/>
      <c r="AK4" s="135" t="s">
        <v>162</v>
      </c>
      <c r="AL4" s="135"/>
      <c r="AM4" s="135" t="s">
        <v>260</v>
      </c>
      <c r="AN4" s="135"/>
      <c r="AO4" s="135" t="s">
        <v>161</v>
      </c>
      <c r="AP4" s="135"/>
      <c r="AQ4" s="135" t="s">
        <v>162</v>
      </c>
      <c r="AR4" s="135"/>
      <c r="AS4" s="135" t="s">
        <v>260</v>
      </c>
      <c r="AT4" s="135"/>
      <c r="AU4" s="135" t="s">
        <v>161</v>
      </c>
      <c r="AV4" s="135"/>
      <c r="AW4" s="135" t="s">
        <v>162</v>
      </c>
      <c r="AX4" s="135"/>
      <c r="AY4" s="135" t="s">
        <v>260</v>
      </c>
      <c r="AZ4" s="135"/>
      <c r="BA4" s="135" t="s">
        <v>261</v>
      </c>
      <c r="BB4" s="135"/>
      <c r="BC4" s="135" t="s">
        <v>262</v>
      </c>
      <c r="BD4" s="135"/>
      <c r="BE4" s="135" t="s">
        <v>263</v>
      </c>
      <c r="BF4" s="135"/>
      <c r="BG4" s="135" t="s">
        <v>264</v>
      </c>
      <c r="BH4" s="135"/>
      <c r="BI4" s="135" t="s">
        <v>265</v>
      </c>
      <c r="BJ4" s="135"/>
      <c r="BK4" s="135" t="s">
        <v>266</v>
      </c>
      <c r="BL4" s="153"/>
    </row>
    <row r="5" spans="1:64" ht="24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</row>
    <row r="6" spans="1:64" ht="24.75" customHeight="1">
      <c r="A6" s="3"/>
      <c r="B6" s="176" t="s">
        <v>267</v>
      </c>
      <c r="C6" s="176"/>
      <c r="D6" s="176"/>
      <c r="E6" s="234"/>
      <c r="F6" s="234"/>
      <c r="G6" s="9" t="s">
        <v>47</v>
      </c>
      <c r="H6" s="8" t="s">
        <v>69</v>
      </c>
      <c r="I6" s="131" t="s">
        <v>372</v>
      </c>
      <c r="J6" s="161"/>
      <c r="K6" s="161"/>
      <c r="L6" s="161"/>
      <c r="M6" s="161"/>
      <c r="N6" s="4"/>
      <c r="O6" s="233">
        <v>5028</v>
      </c>
      <c r="P6" s="228"/>
      <c r="Q6" s="228">
        <v>2284</v>
      </c>
      <c r="R6" s="228"/>
      <c r="S6" s="228">
        <v>2744</v>
      </c>
      <c r="T6" s="228"/>
      <c r="U6" s="228">
        <v>2177</v>
      </c>
      <c r="V6" s="228"/>
      <c r="W6" s="228">
        <v>870</v>
      </c>
      <c r="X6" s="228"/>
      <c r="Y6" s="228">
        <v>1307</v>
      </c>
      <c r="Z6" s="228"/>
      <c r="AA6" s="228">
        <v>1838</v>
      </c>
      <c r="AB6" s="228"/>
      <c r="AC6" s="228">
        <v>741</v>
      </c>
      <c r="AD6" s="228"/>
      <c r="AE6" s="228">
        <v>1097</v>
      </c>
      <c r="AF6" s="228"/>
      <c r="AG6" s="228">
        <v>486</v>
      </c>
      <c r="AH6" s="228"/>
      <c r="AI6" s="228">
        <v>315</v>
      </c>
      <c r="AJ6" s="228"/>
      <c r="AK6" s="228">
        <v>171</v>
      </c>
      <c r="AL6" s="228"/>
      <c r="AM6" s="228">
        <v>527</v>
      </c>
      <c r="AN6" s="228"/>
      <c r="AO6" s="228">
        <v>358</v>
      </c>
      <c r="AP6" s="228"/>
      <c r="AQ6" s="228">
        <v>169</v>
      </c>
      <c r="AR6" s="228"/>
      <c r="AS6" s="228">
        <v>87</v>
      </c>
      <c r="AT6" s="228"/>
      <c r="AU6" s="228">
        <v>51</v>
      </c>
      <c r="AV6" s="228"/>
      <c r="AW6" s="228">
        <v>36</v>
      </c>
      <c r="AX6" s="228"/>
      <c r="AY6" s="228">
        <v>247</v>
      </c>
      <c r="AZ6" s="228"/>
      <c r="BA6" s="228">
        <v>4</v>
      </c>
      <c r="BB6" s="228"/>
      <c r="BC6" s="228">
        <v>2</v>
      </c>
      <c r="BD6" s="228"/>
      <c r="BE6" s="228">
        <v>109</v>
      </c>
      <c r="BF6" s="228"/>
      <c r="BG6" s="228">
        <v>43</v>
      </c>
      <c r="BH6" s="228"/>
      <c r="BI6" s="228">
        <v>85</v>
      </c>
      <c r="BJ6" s="228"/>
      <c r="BK6" s="228">
        <v>4</v>
      </c>
      <c r="BL6" s="228"/>
    </row>
    <row r="7" spans="1:64" ht="24.75" customHeight="1">
      <c r="A7" s="3"/>
      <c r="B7" s="176"/>
      <c r="C7" s="176"/>
      <c r="D7" s="176"/>
      <c r="E7" s="234"/>
      <c r="F7" s="234"/>
      <c r="G7" s="9" t="s">
        <v>47</v>
      </c>
      <c r="H7" s="8" t="s">
        <v>102</v>
      </c>
      <c r="I7" s="176"/>
      <c r="J7" s="177"/>
      <c r="K7" s="177"/>
      <c r="L7" s="177"/>
      <c r="M7" s="177"/>
      <c r="N7" s="4"/>
      <c r="O7" s="233">
        <v>6362</v>
      </c>
      <c r="P7" s="228"/>
      <c r="Q7" s="228">
        <v>2926</v>
      </c>
      <c r="R7" s="228"/>
      <c r="S7" s="228">
        <v>3436</v>
      </c>
      <c r="T7" s="228"/>
      <c r="U7" s="228">
        <v>2267</v>
      </c>
      <c r="V7" s="228"/>
      <c r="W7" s="228">
        <v>961</v>
      </c>
      <c r="X7" s="228"/>
      <c r="Y7" s="228">
        <v>1306</v>
      </c>
      <c r="Z7" s="228"/>
      <c r="AA7" s="228">
        <v>2172</v>
      </c>
      <c r="AB7" s="228"/>
      <c r="AC7" s="228">
        <v>859</v>
      </c>
      <c r="AD7" s="228"/>
      <c r="AE7" s="228">
        <v>1313</v>
      </c>
      <c r="AF7" s="228"/>
      <c r="AG7" s="228">
        <v>1302</v>
      </c>
      <c r="AH7" s="228"/>
      <c r="AI7" s="228">
        <v>697</v>
      </c>
      <c r="AJ7" s="228"/>
      <c r="AK7" s="228">
        <v>605</v>
      </c>
      <c r="AL7" s="228"/>
      <c r="AM7" s="228">
        <v>527</v>
      </c>
      <c r="AN7" s="228"/>
      <c r="AO7" s="228">
        <v>349</v>
      </c>
      <c r="AP7" s="228"/>
      <c r="AQ7" s="228">
        <v>178</v>
      </c>
      <c r="AR7" s="228"/>
      <c r="AS7" s="228">
        <v>94</v>
      </c>
      <c r="AT7" s="228"/>
      <c r="AU7" s="228">
        <v>60</v>
      </c>
      <c r="AV7" s="228"/>
      <c r="AW7" s="228">
        <v>34</v>
      </c>
      <c r="AX7" s="228"/>
      <c r="AY7" s="228">
        <v>267</v>
      </c>
      <c r="AZ7" s="228"/>
      <c r="BA7" s="228">
        <v>4</v>
      </c>
      <c r="BB7" s="228"/>
      <c r="BC7" s="228">
        <v>2</v>
      </c>
      <c r="BD7" s="228"/>
      <c r="BE7" s="228">
        <v>119</v>
      </c>
      <c r="BF7" s="228"/>
      <c r="BG7" s="228">
        <v>50</v>
      </c>
      <c r="BH7" s="228"/>
      <c r="BI7" s="228">
        <v>88</v>
      </c>
      <c r="BJ7" s="228"/>
      <c r="BK7" s="228">
        <v>4</v>
      </c>
      <c r="BL7" s="228"/>
    </row>
    <row r="8" spans="1:64" s="6" customFormat="1" ht="24.75" customHeight="1">
      <c r="A8" s="13"/>
      <c r="B8" s="187"/>
      <c r="C8" s="187"/>
      <c r="D8" s="187"/>
      <c r="E8" s="235"/>
      <c r="F8" s="235"/>
      <c r="G8" s="10" t="s">
        <v>47</v>
      </c>
      <c r="H8" s="11" t="s">
        <v>147</v>
      </c>
      <c r="I8" s="187"/>
      <c r="J8" s="235"/>
      <c r="K8" s="235"/>
      <c r="L8" s="235"/>
      <c r="M8" s="235"/>
      <c r="N8" s="5"/>
      <c r="O8" s="232">
        <f>SUM(O12,O18,O28,O34,O40,O45)</f>
        <v>7289</v>
      </c>
      <c r="P8" s="232"/>
      <c r="Q8" s="232">
        <f>SUM(Q12,Q18,Q28,Q34,Q40,Q45)</f>
        <v>3379</v>
      </c>
      <c r="R8" s="232"/>
      <c r="S8" s="232">
        <f>SUM(S12,S18,S28,S34,S40,S45)</f>
        <v>3910</v>
      </c>
      <c r="T8" s="232"/>
      <c r="U8" s="232">
        <f>SUM(U12,U18,U28,U34,U40,U45)</f>
        <v>2082</v>
      </c>
      <c r="V8" s="232"/>
      <c r="W8" s="232">
        <f>SUM(W12,W18,W28,W34,W40,W45)</f>
        <v>852</v>
      </c>
      <c r="X8" s="232"/>
      <c r="Y8" s="232">
        <f>SUM(Y12,Y18,Y28,Y34,Y40,Y45)</f>
        <v>1230</v>
      </c>
      <c r="Z8" s="232"/>
      <c r="AA8" s="232">
        <f>SUM(AA12,AA18,AA28,AA34,AA40,AA45)</f>
        <v>2171</v>
      </c>
      <c r="AB8" s="232"/>
      <c r="AC8" s="232">
        <f>SUM(AC12,AC18,AC28,AC34,AC40,AC45)</f>
        <v>944</v>
      </c>
      <c r="AD8" s="232"/>
      <c r="AE8" s="232">
        <f>SUM(AE12,AE18,AE28,AE34,AE40,AE45)</f>
        <v>1227</v>
      </c>
      <c r="AF8" s="232"/>
      <c r="AG8" s="232">
        <f>SUM(AG12,AG18,AG28,AG34,AG40,AG45)</f>
        <v>1569</v>
      </c>
      <c r="AH8" s="232"/>
      <c r="AI8" s="232">
        <f>SUM(AI12,AI18,AI28,AI34,AI40,AI45)</f>
        <v>799</v>
      </c>
      <c r="AJ8" s="232"/>
      <c r="AK8" s="232">
        <f>SUM(AK12,AK18,AK28,AK34,AK40,AK45)</f>
        <v>770</v>
      </c>
      <c r="AL8" s="232"/>
      <c r="AM8" s="232">
        <f>SUM(AM12,AM18,AM28,AM34,AM40,AM45)</f>
        <v>1286</v>
      </c>
      <c r="AN8" s="232"/>
      <c r="AO8" s="232">
        <f>SUM(AO12,AO18,AO28,AO34,AO40,AO45)</f>
        <v>712</v>
      </c>
      <c r="AP8" s="232"/>
      <c r="AQ8" s="232">
        <f>SUM(AQ12,AQ18,AQ28,AQ34,AQ40,AQ45)</f>
        <v>574</v>
      </c>
      <c r="AR8" s="232"/>
      <c r="AS8" s="232">
        <f>SUM(AS12,AS18,AS28,AS34,AS40,AS45)</f>
        <v>106</v>
      </c>
      <c r="AT8" s="232"/>
      <c r="AU8" s="232">
        <f>SUM(AU12,AU18,AU28,AU34,AU40,AU45)</f>
        <v>66</v>
      </c>
      <c r="AV8" s="232"/>
      <c r="AW8" s="232">
        <f>SUM(AW12,AW18,AW28,AW34,AW40,AW45)</f>
        <v>40</v>
      </c>
      <c r="AX8" s="232"/>
      <c r="AY8" s="232">
        <f>SUM(AY12,AY18,AY28,AY34)</f>
        <v>290</v>
      </c>
      <c r="AZ8" s="232"/>
      <c r="BA8" s="232">
        <f>SUM(BA12,BA18,BA28,BA34)</f>
        <v>4</v>
      </c>
      <c r="BB8" s="232"/>
      <c r="BC8" s="232">
        <f>SUM(BC12,BC18,BC28,BC34)</f>
        <v>2</v>
      </c>
      <c r="BD8" s="232"/>
      <c r="BE8" s="232">
        <f>SUM(BE12,BE18,BE28,BE34)</f>
        <v>121</v>
      </c>
      <c r="BF8" s="232"/>
      <c r="BG8" s="232">
        <f>SUM(BG12,BG18,BG28,BG34)</f>
        <v>52</v>
      </c>
      <c r="BH8" s="232"/>
      <c r="BI8" s="232">
        <f>SUM(BI12,BI18,BI28,BI34)</f>
        <v>104</v>
      </c>
      <c r="BJ8" s="232"/>
      <c r="BK8" s="232">
        <f>SUM(BK12,BK18,BK28,BK34)</f>
        <v>7</v>
      </c>
      <c r="BL8" s="232"/>
    </row>
    <row r="9" spans="1:64" s="6" customFormat="1" ht="24.75" customHeight="1">
      <c r="A9" s="13"/>
      <c r="B9" s="13"/>
      <c r="C9" s="13"/>
      <c r="D9" s="13"/>
      <c r="E9" s="44"/>
      <c r="F9" s="44"/>
      <c r="G9" s="10"/>
      <c r="H9" s="11"/>
      <c r="I9" s="13"/>
      <c r="J9" s="44"/>
      <c r="K9" s="44"/>
      <c r="L9" s="44"/>
      <c r="M9" s="44"/>
      <c r="N9" s="5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</row>
    <row r="10" spans="1:64" ht="24.75" customHeight="1">
      <c r="A10" s="160" t="s">
        <v>355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3"/>
      <c r="M10" s="3"/>
      <c r="N10" s="4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</row>
    <row r="11" spans="1:64" ht="24.75" customHeight="1">
      <c r="A11" s="41"/>
      <c r="B11" s="41"/>
      <c r="C11" s="41"/>
      <c r="D11" s="41"/>
      <c r="E11" s="41"/>
      <c r="F11" s="41"/>
      <c r="G11" s="41"/>
      <c r="H11" s="3"/>
      <c r="I11" s="3"/>
      <c r="J11" s="3"/>
      <c r="K11" s="3"/>
      <c r="L11" s="3"/>
      <c r="M11" s="3"/>
      <c r="N11" s="4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</row>
    <row r="12" spans="2:64" ht="24.75" customHeight="1">
      <c r="B12" s="131" t="s">
        <v>268</v>
      </c>
      <c r="C12" s="131"/>
      <c r="D12" s="131"/>
      <c r="E12" s="131"/>
      <c r="F12" s="131"/>
      <c r="G12" s="131"/>
      <c r="H12" s="131"/>
      <c r="I12" s="131"/>
      <c r="J12" s="131"/>
      <c r="K12" s="131"/>
      <c r="L12" s="3"/>
      <c r="M12" s="3"/>
      <c r="N12" s="4"/>
      <c r="O12" s="228">
        <f>SUM(O13:P16)</f>
        <v>419</v>
      </c>
      <c r="P12" s="228"/>
      <c r="Q12" s="228">
        <f>SUM(Q13:R16)</f>
        <v>37</v>
      </c>
      <c r="R12" s="228"/>
      <c r="S12" s="228">
        <f>SUM(S13:T16)</f>
        <v>382</v>
      </c>
      <c r="T12" s="228"/>
      <c r="U12" s="228">
        <f>SUM(U13:V16)</f>
        <v>236</v>
      </c>
      <c r="V12" s="228"/>
      <c r="W12" s="228">
        <f>SUM(W13:X16)</f>
        <v>29</v>
      </c>
      <c r="X12" s="228"/>
      <c r="Y12" s="228">
        <f>SUM(Y13:Z16)</f>
        <v>207</v>
      </c>
      <c r="Z12" s="228"/>
      <c r="AA12" s="228">
        <f>SUM(AA13:AB16)</f>
        <v>183</v>
      </c>
      <c r="AB12" s="228"/>
      <c r="AC12" s="228">
        <f>SUM(AC13:AD16)</f>
        <v>8</v>
      </c>
      <c r="AD12" s="228"/>
      <c r="AE12" s="228">
        <f>SUM(AE13:AF16)</f>
        <v>175</v>
      </c>
      <c r="AF12" s="228"/>
      <c r="AG12" s="228" t="str">
        <f>IF(((COUNTIF((AG13:AH15),"…"))+(COUNTIF((AI12:AL12),"…")))&gt;=1,"…",(IF((SUM(AG13:AH15))=(SUM(AI12:AL12)),(IF((SUM(AG13:AH15))=0,"－",(SUM(AG13:AH15)))),"値異常")))</f>
        <v>－</v>
      </c>
      <c r="AH12" s="228"/>
      <c r="AI12" s="228" t="str">
        <f>IF((COUNTIF((AI13:AJ15),"…"))&gt;=1,"…",(IF((SUM(AI13:AJ15))=0,"－",(SUM(AI13:AJ15)))))</f>
        <v>－</v>
      </c>
      <c r="AJ12" s="228"/>
      <c r="AK12" s="228" t="str">
        <f>IF((COUNTIF((AK13:AL15),"…"))&gt;=1,"…",(IF((SUM(AK13:AL15))=0,"－",(SUM(AK13:AL15)))))</f>
        <v>－</v>
      </c>
      <c r="AL12" s="228"/>
      <c r="AM12" s="228" t="str">
        <f>IF(((COUNTIF((AM13:AN15),"…"))+(COUNTIF((AO12:AR12),"…")))&gt;=1,"…",(IF((SUM(AM13:AN15))=(SUM(AO12:AR12)),(IF((SUM(AM13:AN15))=0,"－",(SUM(AM13:AN15)))),"値異常")))</f>
        <v>－</v>
      </c>
      <c r="AN12" s="228"/>
      <c r="AO12" s="228" t="str">
        <f>IF((COUNTIF((AO13:AP15),"…"))&gt;=1,"…",(IF((SUM(AO13:AP15))=0,"－",(SUM(AO13:AP15)))))</f>
        <v>－</v>
      </c>
      <c r="AP12" s="228"/>
      <c r="AQ12" s="228" t="str">
        <f>IF((COUNTIF((AQ13:AR15),"…"))&gt;=1,"…",(IF((SUM(AQ13:AR15))=0,"－",(SUM(AQ13:AR15)))))</f>
        <v>－</v>
      </c>
      <c r="AR12" s="228"/>
      <c r="AS12" s="228" t="str">
        <f>IF(((COUNTIF((AS13:AT15),"…"))+(COUNTIF((AU12:AX12),"…")))&gt;=1,"…",(IF((SUM(AS13:AT15))=(SUM(AU12:AX12)),(IF((SUM(AS13:AT15))=0,"－",(SUM(AS13:AT15)))),"値異常")))</f>
        <v>－</v>
      </c>
      <c r="AT12" s="228"/>
      <c r="AU12" s="228" t="str">
        <f>IF((COUNTIF((AU13:AV15),"…"))&gt;=1,"…",(IF((SUM(AU13:AV15))=0,"－",(SUM(AU13:AV15)))))</f>
        <v>－</v>
      </c>
      <c r="AV12" s="228"/>
      <c r="AW12" s="228" t="str">
        <f>IF((COUNTIF((AW13:AX15),"…"))&gt;=1,"…",(IF((SUM(AW13:AX15))=0,"－",(SUM(AW13:AX15)))))</f>
        <v>－</v>
      </c>
      <c r="AX12" s="228"/>
      <c r="AY12" s="228">
        <f>SUM(BA12:BL12)</f>
        <v>44</v>
      </c>
      <c r="AZ12" s="228"/>
      <c r="BA12" s="228">
        <v>1</v>
      </c>
      <c r="BB12" s="228"/>
      <c r="BC12" s="228" t="s">
        <v>0</v>
      </c>
      <c r="BD12" s="228"/>
      <c r="BE12" s="228">
        <v>11</v>
      </c>
      <c r="BF12" s="228"/>
      <c r="BG12" s="228">
        <v>9</v>
      </c>
      <c r="BH12" s="228"/>
      <c r="BI12" s="228">
        <v>16</v>
      </c>
      <c r="BJ12" s="228"/>
      <c r="BK12" s="228">
        <v>7</v>
      </c>
      <c r="BL12" s="228"/>
    </row>
    <row r="13" spans="1:64" ht="24.75" customHeight="1">
      <c r="A13" s="3"/>
      <c r="B13" s="3"/>
      <c r="C13" s="131" t="s">
        <v>269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4"/>
      <c r="O13" s="228">
        <f>SUM(Q13:T13)</f>
        <v>71</v>
      </c>
      <c r="P13" s="228"/>
      <c r="Q13" s="228">
        <v>2</v>
      </c>
      <c r="R13" s="228"/>
      <c r="S13" s="228">
        <v>69</v>
      </c>
      <c r="T13" s="228"/>
      <c r="U13" s="228">
        <f>SUM(W13:Z13)</f>
        <v>31</v>
      </c>
      <c r="V13" s="228"/>
      <c r="W13" s="228">
        <v>2</v>
      </c>
      <c r="X13" s="228"/>
      <c r="Y13" s="228">
        <v>29</v>
      </c>
      <c r="Z13" s="228"/>
      <c r="AA13" s="228">
        <f>SUM(AC13:AF13)</f>
        <v>40</v>
      </c>
      <c r="AB13" s="228"/>
      <c r="AC13" s="228" t="s">
        <v>0</v>
      </c>
      <c r="AD13" s="228"/>
      <c r="AE13" s="228">
        <v>40</v>
      </c>
      <c r="AF13" s="228"/>
      <c r="AG13" s="228" t="str">
        <f>IF((COUNTIF((AI13:AL13),"…"))&gt;1,"…",(IF((SUM(AI13:AL13))=0,"－",(SUM(AI13:AL13)))))</f>
        <v>－</v>
      </c>
      <c r="AH13" s="228"/>
      <c r="AI13" s="228" t="s">
        <v>0</v>
      </c>
      <c r="AJ13" s="228"/>
      <c r="AK13" s="228" t="s">
        <v>0</v>
      </c>
      <c r="AL13" s="228"/>
      <c r="AM13" s="228" t="str">
        <f>IF((COUNTIF((AO13:AR13),"…"))&gt;1,"…",(IF((SUM(AO13:AR13))=0,"－",(SUM(AO13:AR13)))))</f>
        <v>－</v>
      </c>
      <c r="AN13" s="228"/>
      <c r="AO13" s="228" t="s">
        <v>0</v>
      </c>
      <c r="AP13" s="228"/>
      <c r="AQ13" s="228" t="s">
        <v>0</v>
      </c>
      <c r="AR13" s="228"/>
      <c r="AS13" s="228" t="str">
        <f>IF((COUNTIF((AU13:AX13),"…"))&gt;1,"…",(IF((SUM(AU13:AX13))=0,"－",(SUM(AU13:AX13)))))</f>
        <v>－</v>
      </c>
      <c r="AT13" s="228"/>
      <c r="AU13" s="228" t="s">
        <v>0</v>
      </c>
      <c r="AV13" s="228"/>
      <c r="AW13" s="228" t="s">
        <v>0</v>
      </c>
      <c r="AX13" s="228"/>
      <c r="AY13" s="228" t="str">
        <f>IF((COUNTIF((BA13:BL13),"…"))&gt;=1,"…",(IF((SUM(BA13:BL13))=0,"－",(SUM(BA13:BL13)))))</f>
        <v>－</v>
      </c>
      <c r="AZ13" s="228"/>
      <c r="BA13" s="228" t="s">
        <v>0</v>
      </c>
      <c r="BB13" s="228"/>
      <c r="BC13" s="228" t="s">
        <v>0</v>
      </c>
      <c r="BD13" s="228"/>
      <c r="BE13" s="228" t="s">
        <v>0</v>
      </c>
      <c r="BF13" s="228"/>
      <c r="BG13" s="228" t="s">
        <v>0</v>
      </c>
      <c r="BH13" s="228"/>
      <c r="BI13" s="228" t="s">
        <v>0</v>
      </c>
      <c r="BJ13" s="228"/>
      <c r="BK13" s="228" t="s">
        <v>0</v>
      </c>
      <c r="BL13" s="228"/>
    </row>
    <row r="14" spans="1:64" ht="24.75" customHeight="1">
      <c r="A14" s="3"/>
      <c r="B14" s="3"/>
      <c r="C14" s="131" t="s">
        <v>270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4"/>
      <c r="O14" s="228">
        <f>SUM(Q14:T14)</f>
        <v>170</v>
      </c>
      <c r="P14" s="228"/>
      <c r="Q14" s="228">
        <v>9</v>
      </c>
      <c r="R14" s="228"/>
      <c r="S14" s="228">
        <v>161</v>
      </c>
      <c r="T14" s="228"/>
      <c r="U14" s="228">
        <f>SUM(W14:Z14)</f>
        <v>101</v>
      </c>
      <c r="V14" s="228"/>
      <c r="W14" s="228">
        <v>8</v>
      </c>
      <c r="X14" s="228"/>
      <c r="Y14" s="228">
        <v>93</v>
      </c>
      <c r="Z14" s="228"/>
      <c r="AA14" s="228">
        <f>SUM(AC14:AF14)</f>
        <v>69</v>
      </c>
      <c r="AB14" s="228"/>
      <c r="AC14" s="228">
        <v>1</v>
      </c>
      <c r="AD14" s="228"/>
      <c r="AE14" s="228">
        <v>68</v>
      </c>
      <c r="AF14" s="228"/>
      <c r="AG14" s="228" t="str">
        <f>IF((COUNTIF((AI14:AL14),"…"))&gt;1,"…",(IF((SUM(AI14:AL14))=0,"－",(SUM(AI14:AL14)))))</f>
        <v>－</v>
      </c>
      <c r="AH14" s="228"/>
      <c r="AI14" s="228" t="s">
        <v>0</v>
      </c>
      <c r="AJ14" s="228"/>
      <c r="AK14" s="228" t="s">
        <v>0</v>
      </c>
      <c r="AL14" s="228"/>
      <c r="AM14" s="228" t="str">
        <f>IF((COUNTIF((AO14:AR14),"…"))&gt;1,"…",(IF((SUM(AO14:AR14))=0,"－",(SUM(AO14:AR14)))))</f>
        <v>－</v>
      </c>
      <c r="AN14" s="228"/>
      <c r="AO14" s="228" t="s">
        <v>0</v>
      </c>
      <c r="AP14" s="228"/>
      <c r="AQ14" s="228" t="s">
        <v>0</v>
      </c>
      <c r="AR14" s="228"/>
      <c r="AS14" s="228" t="str">
        <f>IF((COUNTIF((AU14:AX14),"…"))&gt;1,"…",(IF((SUM(AU14:AX14))=0,"－",(SUM(AU14:AX14)))))</f>
        <v>－</v>
      </c>
      <c r="AT14" s="228"/>
      <c r="AU14" s="228" t="s">
        <v>0</v>
      </c>
      <c r="AV14" s="228"/>
      <c r="AW14" s="228" t="s">
        <v>0</v>
      </c>
      <c r="AX14" s="228"/>
      <c r="AY14" s="228" t="str">
        <f>IF((COUNTIF((BA14:BL14),"…"))&gt;=1,"…",(IF((SUM(BA14:BL14))=0,"－",(SUM(BA14:BL14)))))</f>
        <v>－</v>
      </c>
      <c r="AZ14" s="228"/>
      <c r="BA14" s="228" t="s">
        <v>0</v>
      </c>
      <c r="BB14" s="228"/>
      <c r="BC14" s="228" t="s">
        <v>0</v>
      </c>
      <c r="BD14" s="228"/>
      <c r="BE14" s="228" t="s">
        <v>0</v>
      </c>
      <c r="BF14" s="228"/>
      <c r="BG14" s="228" t="s">
        <v>0</v>
      </c>
      <c r="BH14" s="228"/>
      <c r="BI14" s="228" t="s">
        <v>0</v>
      </c>
      <c r="BJ14" s="228"/>
      <c r="BK14" s="228" t="s">
        <v>0</v>
      </c>
      <c r="BL14" s="228"/>
    </row>
    <row r="15" spans="1:64" ht="24.75" customHeight="1">
      <c r="A15" s="3"/>
      <c r="B15" s="3"/>
      <c r="C15" s="131" t="s">
        <v>271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4"/>
      <c r="O15" s="228">
        <f>SUM(Q15:T15)</f>
        <v>139</v>
      </c>
      <c r="P15" s="228"/>
      <c r="Q15" s="228">
        <v>11</v>
      </c>
      <c r="R15" s="228"/>
      <c r="S15" s="228">
        <v>128</v>
      </c>
      <c r="T15" s="228"/>
      <c r="U15" s="228">
        <f>SUM(W15:Z15)</f>
        <v>65</v>
      </c>
      <c r="V15" s="228"/>
      <c r="W15" s="228">
        <v>4</v>
      </c>
      <c r="X15" s="228"/>
      <c r="Y15" s="228">
        <v>61</v>
      </c>
      <c r="Z15" s="228"/>
      <c r="AA15" s="228">
        <f>SUM(AC15:AF15)</f>
        <v>74</v>
      </c>
      <c r="AB15" s="228"/>
      <c r="AC15" s="228">
        <v>7</v>
      </c>
      <c r="AD15" s="228"/>
      <c r="AE15" s="228">
        <v>67</v>
      </c>
      <c r="AF15" s="228"/>
      <c r="AG15" s="228" t="str">
        <f>IF((COUNTIF((AI15:AL15),"…"))&gt;1,"…",(IF((SUM(AI15:AL15))=0,"－",(SUM(AI15:AL15)))))</f>
        <v>－</v>
      </c>
      <c r="AH15" s="228"/>
      <c r="AI15" s="228" t="s">
        <v>0</v>
      </c>
      <c r="AJ15" s="228"/>
      <c r="AK15" s="228" t="s">
        <v>0</v>
      </c>
      <c r="AL15" s="228"/>
      <c r="AM15" s="228" t="str">
        <f>IF((COUNTIF((AO15:AR15),"…"))&gt;1,"…",(IF((SUM(AO15:AR15))=0,"－",(SUM(AO15:AR15)))))</f>
        <v>－</v>
      </c>
      <c r="AN15" s="228"/>
      <c r="AO15" s="228" t="s">
        <v>0</v>
      </c>
      <c r="AP15" s="228"/>
      <c r="AQ15" s="228" t="s">
        <v>0</v>
      </c>
      <c r="AR15" s="228"/>
      <c r="AS15" s="228" t="str">
        <f>IF((COUNTIF((AU15:AX15),"…"))&gt;1,"…",(IF((SUM(AU15:AX15))=0,"－",(SUM(AU15:AX15)))))</f>
        <v>－</v>
      </c>
      <c r="AT15" s="228"/>
      <c r="AU15" s="228" t="s">
        <v>0</v>
      </c>
      <c r="AV15" s="228"/>
      <c r="AW15" s="228" t="s">
        <v>0</v>
      </c>
      <c r="AX15" s="228"/>
      <c r="AY15" s="228" t="str">
        <f>IF((COUNTIF((BA15:BL15),"…"))&gt;=1,"…",(IF((SUM(BA15:BL15))=0,"－",(SUM(BA15:BL15)))))</f>
        <v>－</v>
      </c>
      <c r="AZ15" s="228"/>
      <c r="BA15" s="228" t="s">
        <v>0</v>
      </c>
      <c r="BB15" s="228"/>
      <c r="BC15" s="228" t="s">
        <v>0</v>
      </c>
      <c r="BD15" s="228"/>
      <c r="BE15" s="228" t="s">
        <v>0</v>
      </c>
      <c r="BF15" s="228"/>
      <c r="BG15" s="228" t="s">
        <v>0</v>
      </c>
      <c r="BH15" s="228"/>
      <c r="BI15" s="228" t="s">
        <v>0</v>
      </c>
      <c r="BJ15" s="228"/>
      <c r="BK15" s="228" t="s">
        <v>0</v>
      </c>
      <c r="BL15" s="228"/>
    </row>
    <row r="16" spans="1:64" ht="24.75" customHeight="1">
      <c r="A16" s="3"/>
      <c r="B16" s="3"/>
      <c r="C16" s="131" t="s">
        <v>272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4"/>
      <c r="O16" s="233">
        <f>SUM(Q16:T16)</f>
        <v>39</v>
      </c>
      <c r="P16" s="228"/>
      <c r="Q16" s="228">
        <v>15</v>
      </c>
      <c r="R16" s="228"/>
      <c r="S16" s="228">
        <v>24</v>
      </c>
      <c r="T16" s="228"/>
      <c r="U16" s="228">
        <f>SUM(W16:Z16)</f>
        <v>39</v>
      </c>
      <c r="V16" s="228"/>
      <c r="W16" s="228">
        <v>15</v>
      </c>
      <c r="X16" s="228"/>
      <c r="Y16" s="228">
        <v>24</v>
      </c>
      <c r="Z16" s="228"/>
      <c r="AA16" s="228">
        <f>SUM(AC16:AF16)</f>
        <v>0</v>
      </c>
      <c r="AB16" s="228"/>
      <c r="AC16" s="228" t="s">
        <v>0</v>
      </c>
      <c r="AD16" s="228"/>
      <c r="AE16" s="228" t="s">
        <v>0</v>
      </c>
      <c r="AF16" s="228"/>
      <c r="AG16" s="228" t="s">
        <v>0</v>
      </c>
      <c r="AH16" s="228"/>
      <c r="AI16" s="228" t="s">
        <v>0</v>
      </c>
      <c r="AJ16" s="228"/>
      <c r="AK16" s="228" t="s">
        <v>0</v>
      </c>
      <c r="AL16" s="228"/>
      <c r="AM16" s="228" t="s">
        <v>0</v>
      </c>
      <c r="AN16" s="228"/>
      <c r="AO16" s="228" t="s">
        <v>0</v>
      </c>
      <c r="AP16" s="228"/>
      <c r="AQ16" s="228" t="s">
        <v>0</v>
      </c>
      <c r="AR16" s="228"/>
      <c r="AS16" s="228" t="s">
        <v>0</v>
      </c>
      <c r="AT16" s="228"/>
      <c r="AU16" s="228" t="s">
        <v>0</v>
      </c>
      <c r="AV16" s="228"/>
      <c r="AW16" s="228" t="s">
        <v>0</v>
      </c>
      <c r="AX16" s="228"/>
      <c r="AY16" s="228" t="s">
        <v>0</v>
      </c>
      <c r="AZ16" s="228"/>
      <c r="BA16" s="228" t="s">
        <v>0</v>
      </c>
      <c r="BB16" s="228"/>
      <c r="BC16" s="228" t="s">
        <v>0</v>
      </c>
      <c r="BD16" s="228"/>
      <c r="BE16" s="228" t="s">
        <v>0</v>
      </c>
      <c r="BF16" s="228"/>
      <c r="BG16" s="228" t="s">
        <v>0</v>
      </c>
      <c r="BH16" s="228"/>
      <c r="BI16" s="228" t="s">
        <v>0</v>
      </c>
      <c r="BJ16" s="228"/>
      <c r="BK16" s="228" t="s">
        <v>0</v>
      </c>
      <c r="BL16" s="228"/>
    </row>
    <row r="17" spans="1:64" ht="24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</row>
    <row r="18" spans="2:64" ht="24.75" customHeight="1">
      <c r="B18" s="131" t="s">
        <v>273</v>
      </c>
      <c r="C18" s="131"/>
      <c r="D18" s="131"/>
      <c r="E18" s="131"/>
      <c r="F18" s="131"/>
      <c r="G18" s="131"/>
      <c r="H18" s="131"/>
      <c r="I18" s="131"/>
      <c r="J18" s="131"/>
      <c r="K18" s="131"/>
      <c r="L18" s="3"/>
      <c r="M18" s="3"/>
      <c r="N18" s="4"/>
      <c r="O18" s="228">
        <f aca="true" t="shared" si="0" ref="O18:O26">SUM(Q18:T18)</f>
        <v>2530</v>
      </c>
      <c r="P18" s="228"/>
      <c r="Q18" s="228">
        <f>SUM(Q19:R26)</f>
        <v>1492</v>
      </c>
      <c r="R18" s="228"/>
      <c r="S18" s="228">
        <f>SUM(S19:T26)</f>
        <v>1038</v>
      </c>
      <c r="T18" s="228"/>
      <c r="U18" s="228">
        <f>SUM(W18:Z18)</f>
        <v>583</v>
      </c>
      <c r="V18" s="228"/>
      <c r="W18" s="228">
        <f>SUM(W19:X26)</f>
        <v>339</v>
      </c>
      <c r="X18" s="228"/>
      <c r="Y18" s="228">
        <f>SUM(Y19:Z26)</f>
        <v>244</v>
      </c>
      <c r="Z18" s="228"/>
      <c r="AA18" s="228">
        <f>IF(((COUNTIF((AA19:AB25),"…"))+(COUNTIF((AC18:AF18),"…")))&gt;=1,"…",(IF((SUM(AA19:AB25))=(SUM(AC18:AF18)),(IF((SUM(AA19:AB25))=0,"－",(SUM(AA19:AB25)))),"値異常")))</f>
        <v>602</v>
      </c>
      <c r="AB18" s="228"/>
      <c r="AC18" s="228">
        <f>IF((COUNTIF((AC19:AD25),"…"))&gt;=1,"…",(IF((SUM(AC19:AD25))=0,"－",(SUM(AC19:AD25)))))</f>
        <v>374</v>
      </c>
      <c r="AD18" s="228"/>
      <c r="AE18" s="228">
        <f>IF((COUNTIF((AE19:AF25),"…"))&gt;=1,"…",(IF((SUM(AE19:AF25))=0,"－",(SUM(AE19:AF25)))))</f>
        <v>228</v>
      </c>
      <c r="AF18" s="228"/>
      <c r="AG18" s="228">
        <f>IF(((COUNTIF((AG19:AH25),"…"))+(COUNTIF((AI18:AL18),"…")))&gt;=1,"…",(IF((SUM(AG19:AH25))=(SUM(AI18:AL18)),(IF((SUM(AG19:AH25))=0,"－",(SUM(AG19:AH25)))),"値異常")))</f>
        <v>630</v>
      </c>
      <c r="AH18" s="228"/>
      <c r="AI18" s="228">
        <f>IF((COUNTIF((AI19:AJ25),"…"))&gt;=1,"…",(IF((SUM(AI19:AJ25))=0,"－",(SUM(AI19:AJ25)))))</f>
        <v>379</v>
      </c>
      <c r="AJ18" s="228"/>
      <c r="AK18" s="228">
        <f>IF((COUNTIF((AK19:AL25),"…"))&gt;=1,"…",(IF((SUM(AK19:AL25))=0,"－",(SUM(AK19:AL25)))))</f>
        <v>251</v>
      </c>
      <c r="AL18" s="228"/>
      <c r="AM18" s="228">
        <f>IF(((COUNTIF((AM19:AN25),"…"))+(COUNTIF((AO18:AR18),"…")))&gt;=1,"…",(IF((SUM(AM19:AN25))=(SUM(AO18:AR18)),(IF((SUM(AM19:AN25))=0,"－",(SUM(AM19:AN25)))),"値異常")))</f>
        <v>640</v>
      </c>
      <c r="AN18" s="228"/>
      <c r="AO18" s="228">
        <f>IF((COUNTIF((AO19:AP25),"…"))&gt;=1,"…",(IF((SUM(AO19:AP25))=0,"－",(SUM(AO19:AP25)))))</f>
        <v>394</v>
      </c>
      <c r="AP18" s="228"/>
      <c r="AQ18" s="228">
        <f>IF((COUNTIF((AQ19:AR25),"…"))&gt;=1,"…",(IF((SUM(AQ19:AR25))=0,"－",(SUM(AQ19:AR25)))))</f>
        <v>246</v>
      </c>
      <c r="AR18" s="228"/>
      <c r="AS18" s="228" t="str">
        <f>IF(((COUNTIF((AS19:AT25),"…"))+(COUNTIF((AU18:AX18),"…")))&gt;=1,"…",(IF((SUM(AS19:AT25))=(SUM(AU18:AX18)),(IF((SUM(AS19:AT25))=0,"－",(SUM(AS19:AT25)))),"値異常")))</f>
        <v>－</v>
      </c>
      <c r="AT18" s="228"/>
      <c r="AU18" s="228" t="str">
        <f>IF((COUNTIF((AU19:AV25),"…"))&gt;=1,"…",(IF((SUM(AU19:AV25))=0,"－",(SUM(AU19:AV25)))))</f>
        <v>－</v>
      </c>
      <c r="AV18" s="228"/>
      <c r="AW18" s="228" t="str">
        <f>IF((COUNTIF((AW19:AX25),"…"))&gt;=1,"…",(IF((SUM(AW19:AX25))=0,"－",(SUM(AW19:AX25)))))</f>
        <v>－</v>
      </c>
      <c r="AX18" s="228"/>
      <c r="AY18" s="228">
        <f>SUM(BA18:BL18)</f>
        <v>90</v>
      </c>
      <c r="AZ18" s="228"/>
      <c r="BA18" s="228">
        <v>1</v>
      </c>
      <c r="BB18" s="228"/>
      <c r="BC18" s="228" t="s">
        <v>0</v>
      </c>
      <c r="BD18" s="228"/>
      <c r="BE18" s="228">
        <v>45</v>
      </c>
      <c r="BF18" s="228"/>
      <c r="BG18" s="228">
        <v>21</v>
      </c>
      <c r="BH18" s="228"/>
      <c r="BI18" s="228">
        <v>23</v>
      </c>
      <c r="BJ18" s="228"/>
      <c r="BK18" s="228" t="s">
        <v>0</v>
      </c>
      <c r="BL18" s="228"/>
    </row>
    <row r="19" spans="1:64" ht="24.75" customHeight="1">
      <c r="A19" s="3"/>
      <c r="B19" s="3"/>
      <c r="C19" s="131" t="s">
        <v>274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4"/>
      <c r="O19" s="228">
        <f t="shared" si="0"/>
        <v>403</v>
      </c>
      <c r="P19" s="228"/>
      <c r="Q19" s="228">
        <v>200</v>
      </c>
      <c r="R19" s="228"/>
      <c r="S19" s="228">
        <v>203</v>
      </c>
      <c r="T19" s="228"/>
      <c r="U19" s="228">
        <f>SUM(W19:Z19)</f>
        <v>70</v>
      </c>
      <c r="V19" s="228"/>
      <c r="W19" s="228">
        <v>31</v>
      </c>
      <c r="X19" s="228"/>
      <c r="Y19" s="228">
        <v>39</v>
      </c>
      <c r="Z19" s="228"/>
      <c r="AA19" s="228">
        <f aca="true" t="shared" si="1" ref="AA19:AA25">IF((COUNTIF((AC19:AF19),"…"))&gt;1,"…",(IF((SUM(AC19:AF19))=0,"－",(SUM(AC19:AF19)))))</f>
        <v>99</v>
      </c>
      <c r="AB19" s="228"/>
      <c r="AC19" s="228">
        <v>48</v>
      </c>
      <c r="AD19" s="228"/>
      <c r="AE19" s="228">
        <v>51</v>
      </c>
      <c r="AF19" s="228"/>
      <c r="AG19" s="228">
        <f>IF((COUNTIF((AI19:AL19),"…"))&gt;1,"…",(IF((SUM(AI19:AL19))=0,"－",(SUM(AI19:AL19)))))</f>
        <v>119</v>
      </c>
      <c r="AH19" s="228"/>
      <c r="AI19" s="228">
        <v>56</v>
      </c>
      <c r="AJ19" s="228"/>
      <c r="AK19" s="228">
        <v>63</v>
      </c>
      <c r="AL19" s="228"/>
      <c r="AM19" s="228">
        <f aca="true" t="shared" si="2" ref="AM19:AM25">IF((COUNTIF((AO19:AR19),"…"))&gt;1,"…",(IF((SUM(AO19:AR19))=0,"－",(SUM(AO19:AR19)))))</f>
        <v>115</v>
      </c>
      <c r="AN19" s="228"/>
      <c r="AO19" s="228">
        <v>65</v>
      </c>
      <c r="AP19" s="228"/>
      <c r="AQ19" s="228">
        <v>50</v>
      </c>
      <c r="AR19" s="228"/>
      <c r="AS19" s="228" t="str">
        <f aca="true" t="shared" si="3" ref="AS19:AS26">IF((COUNTIF((AU19:AX19),"…"))&gt;1,"…",(IF((SUM(AU19:AX19))=0,"－",(SUM(AU19:AX19)))))</f>
        <v>－</v>
      </c>
      <c r="AT19" s="228"/>
      <c r="AU19" s="228" t="s">
        <v>0</v>
      </c>
      <c r="AV19" s="228"/>
      <c r="AW19" s="228" t="s">
        <v>0</v>
      </c>
      <c r="AX19" s="228"/>
      <c r="AY19" s="228" t="str">
        <f aca="true" t="shared" si="4" ref="AY19:AY25">IF((COUNTIF((BA19:BL19),"…"))&gt;=1,"…",(IF((SUM(BA19:BL19))=0,"－",(SUM(BA19:BL19)))))</f>
        <v>－</v>
      </c>
      <c r="AZ19" s="228"/>
      <c r="BA19" s="228" t="s">
        <v>0</v>
      </c>
      <c r="BB19" s="228"/>
      <c r="BC19" s="228" t="s">
        <v>0</v>
      </c>
      <c r="BD19" s="228"/>
      <c r="BE19" s="228" t="s">
        <v>0</v>
      </c>
      <c r="BF19" s="228"/>
      <c r="BG19" s="228" t="s">
        <v>0</v>
      </c>
      <c r="BH19" s="228"/>
      <c r="BI19" s="228" t="s">
        <v>0</v>
      </c>
      <c r="BJ19" s="228"/>
      <c r="BK19" s="228" t="s">
        <v>0</v>
      </c>
      <c r="BL19" s="228"/>
    </row>
    <row r="20" spans="1:64" ht="24.75" customHeight="1">
      <c r="A20" s="3"/>
      <c r="B20" s="3"/>
      <c r="C20" s="131" t="s">
        <v>275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4"/>
      <c r="O20" s="228">
        <f t="shared" si="0"/>
        <v>171</v>
      </c>
      <c r="P20" s="228"/>
      <c r="Q20" s="228">
        <v>93</v>
      </c>
      <c r="R20" s="228"/>
      <c r="S20" s="228">
        <v>78</v>
      </c>
      <c r="T20" s="228"/>
      <c r="U20" s="228">
        <f>SUM(W20:Z20)</f>
        <v>41</v>
      </c>
      <c r="V20" s="228"/>
      <c r="W20" s="228">
        <v>23</v>
      </c>
      <c r="X20" s="228"/>
      <c r="Y20" s="228">
        <v>18</v>
      </c>
      <c r="Z20" s="228"/>
      <c r="AA20" s="228">
        <f t="shared" si="1"/>
        <v>46</v>
      </c>
      <c r="AB20" s="228"/>
      <c r="AC20" s="228">
        <v>23</v>
      </c>
      <c r="AD20" s="228"/>
      <c r="AE20" s="228">
        <v>23</v>
      </c>
      <c r="AF20" s="228"/>
      <c r="AG20" s="228">
        <f>IF((COUNTIF((AI20:AL20),"…"))&gt;1,"…",(IF((SUM(AI20:AL20))=0,"－",(SUM(AI20:AL20)))))</f>
        <v>42</v>
      </c>
      <c r="AH20" s="228"/>
      <c r="AI20" s="228">
        <v>22</v>
      </c>
      <c r="AJ20" s="228"/>
      <c r="AK20" s="228">
        <v>20</v>
      </c>
      <c r="AL20" s="228"/>
      <c r="AM20" s="228">
        <f t="shared" si="2"/>
        <v>42</v>
      </c>
      <c r="AN20" s="228"/>
      <c r="AO20" s="228">
        <v>25</v>
      </c>
      <c r="AP20" s="228"/>
      <c r="AQ20" s="228">
        <v>17</v>
      </c>
      <c r="AR20" s="228"/>
      <c r="AS20" s="228" t="str">
        <f t="shared" si="3"/>
        <v>－</v>
      </c>
      <c r="AT20" s="228"/>
      <c r="AU20" s="228" t="s">
        <v>0</v>
      </c>
      <c r="AV20" s="228"/>
      <c r="AW20" s="228" t="s">
        <v>0</v>
      </c>
      <c r="AX20" s="228"/>
      <c r="AY20" s="228" t="str">
        <f t="shared" si="4"/>
        <v>－</v>
      </c>
      <c r="AZ20" s="228"/>
      <c r="BA20" s="228" t="s">
        <v>0</v>
      </c>
      <c r="BB20" s="228"/>
      <c r="BC20" s="228" t="s">
        <v>0</v>
      </c>
      <c r="BD20" s="228"/>
      <c r="BE20" s="228" t="s">
        <v>0</v>
      </c>
      <c r="BF20" s="228"/>
      <c r="BG20" s="228" t="s">
        <v>0</v>
      </c>
      <c r="BH20" s="228"/>
      <c r="BI20" s="228" t="s">
        <v>0</v>
      </c>
      <c r="BJ20" s="228"/>
      <c r="BK20" s="228" t="s">
        <v>0</v>
      </c>
      <c r="BL20" s="228"/>
    </row>
    <row r="21" spans="1:64" ht="24.75" customHeight="1">
      <c r="A21" s="3"/>
      <c r="B21" s="3"/>
      <c r="C21" s="131" t="s">
        <v>276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4"/>
      <c r="O21" s="228">
        <f t="shared" si="0"/>
        <v>643</v>
      </c>
      <c r="P21" s="228"/>
      <c r="Q21" s="228">
        <v>484</v>
      </c>
      <c r="R21" s="228"/>
      <c r="S21" s="228">
        <v>159</v>
      </c>
      <c r="T21" s="228"/>
      <c r="U21" s="228">
        <f>SUM(W21:Z21)</f>
        <v>158</v>
      </c>
      <c r="V21" s="228"/>
      <c r="W21" s="228">
        <v>121</v>
      </c>
      <c r="X21" s="228"/>
      <c r="Y21" s="228">
        <v>37</v>
      </c>
      <c r="Z21" s="228"/>
      <c r="AA21" s="228">
        <f t="shared" si="1"/>
        <v>155</v>
      </c>
      <c r="AB21" s="228"/>
      <c r="AC21" s="228">
        <v>119</v>
      </c>
      <c r="AD21" s="228"/>
      <c r="AE21" s="228">
        <v>36</v>
      </c>
      <c r="AF21" s="228"/>
      <c r="AG21" s="228">
        <f>IF((COUNTIF((AI21:AL21),"…"))&gt;1,"…",(IF((SUM(AI21:AL21))=0,"－",(SUM(AI21:AL21)))))</f>
        <v>157</v>
      </c>
      <c r="AH21" s="228"/>
      <c r="AI21" s="228">
        <v>119</v>
      </c>
      <c r="AJ21" s="228"/>
      <c r="AK21" s="228">
        <v>38</v>
      </c>
      <c r="AL21" s="228"/>
      <c r="AM21" s="228">
        <f t="shared" si="2"/>
        <v>173</v>
      </c>
      <c r="AN21" s="228"/>
      <c r="AO21" s="228">
        <v>125</v>
      </c>
      <c r="AP21" s="228"/>
      <c r="AQ21" s="228">
        <v>48</v>
      </c>
      <c r="AR21" s="228"/>
      <c r="AS21" s="228" t="str">
        <f t="shared" si="3"/>
        <v>－</v>
      </c>
      <c r="AT21" s="228"/>
      <c r="AU21" s="228" t="s">
        <v>0</v>
      </c>
      <c r="AV21" s="228"/>
      <c r="AW21" s="228" t="s">
        <v>0</v>
      </c>
      <c r="AX21" s="228"/>
      <c r="AY21" s="228" t="str">
        <f t="shared" si="4"/>
        <v>－</v>
      </c>
      <c r="AZ21" s="228"/>
      <c r="BA21" s="228" t="s">
        <v>0</v>
      </c>
      <c r="BB21" s="228"/>
      <c r="BC21" s="228" t="s">
        <v>0</v>
      </c>
      <c r="BD21" s="228"/>
      <c r="BE21" s="228" t="s">
        <v>0</v>
      </c>
      <c r="BF21" s="228"/>
      <c r="BG21" s="228" t="s">
        <v>0</v>
      </c>
      <c r="BH21" s="228"/>
      <c r="BI21" s="228" t="s">
        <v>0</v>
      </c>
      <c r="BJ21" s="228"/>
      <c r="BK21" s="228" t="s">
        <v>0</v>
      </c>
      <c r="BL21" s="228"/>
    </row>
    <row r="22" spans="1:64" ht="24.75" customHeight="1">
      <c r="A22" s="3"/>
      <c r="B22" s="3"/>
      <c r="C22" s="131" t="s">
        <v>277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4"/>
      <c r="O22" s="228">
        <f t="shared" si="0"/>
        <v>252</v>
      </c>
      <c r="P22" s="228"/>
      <c r="Q22" s="228">
        <v>130</v>
      </c>
      <c r="R22" s="228"/>
      <c r="S22" s="228">
        <v>122</v>
      </c>
      <c r="T22" s="228"/>
      <c r="U22" s="228">
        <f>SUM(W22:Z22)</f>
        <v>54</v>
      </c>
      <c r="V22" s="228"/>
      <c r="W22" s="228">
        <v>28</v>
      </c>
      <c r="X22" s="228"/>
      <c r="Y22" s="228">
        <v>26</v>
      </c>
      <c r="Z22" s="228"/>
      <c r="AA22" s="228">
        <f t="shared" si="1"/>
        <v>73</v>
      </c>
      <c r="AB22" s="228"/>
      <c r="AC22" s="228">
        <v>37</v>
      </c>
      <c r="AD22" s="228"/>
      <c r="AE22" s="228">
        <v>36</v>
      </c>
      <c r="AF22" s="228"/>
      <c r="AG22" s="228">
        <f>IF((COUNTIF((AI22:AL22),"…"))&gt;1,"…",(IF((SUM(AI22:AL22))=0,"－",(SUM(AI22:AL22)))))</f>
        <v>73</v>
      </c>
      <c r="AH22" s="228"/>
      <c r="AI22" s="228">
        <v>42</v>
      </c>
      <c r="AJ22" s="228"/>
      <c r="AK22" s="228">
        <v>31</v>
      </c>
      <c r="AL22" s="228"/>
      <c r="AM22" s="228">
        <f t="shared" si="2"/>
        <v>52</v>
      </c>
      <c r="AN22" s="228"/>
      <c r="AO22" s="228">
        <v>23</v>
      </c>
      <c r="AP22" s="228"/>
      <c r="AQ22" s="228">
        <v>29</v>
      </c>
      <c r="AR22" s="228"/>
      <c r="AS22" s="228" t="str">
        <f t="shared" si="3"/>
        <v>－</v>
      </c>
      <c r="AT22" s="228"/>
      <c r="AU22" s="228" t="s">
        <v>0</v>
      </c>
      <c r="AV22" s="228"/>
      <c r="AW22" s="228" t="s">
        <v>0</v>
      </c>
      <c r="AX22" s="228"/>
      <c r="AY22" s="228" t="str">
        <f t="shared" si="4"/>
        <v>－</v>
      </c>
      <c r="AZ22" s="228"/>
      <c r="BA22" s="228" t="s">
        <v>0</v>
      </c>
      <c r="BB22" s="228"/>
      <c r="BC22" s="228" t="s">
        <v>0</v>
      </c>
      <c r="BD22" s="228"/>
      <c r="BE22" s="228" t="s">
        <v>0</v>
      </c>
      <c r="BF22" s="228"/>
      <c r="BG22" s="228" t="s">
        <v>0</v>
      </c>
      <c r="BH22" s="228"/>
      <c r="BI22" s="228" t="s">
        <v>0</v>
      </c>
      <c r="BJ22" s="228"/>
      <c r="BK22" s="228" t="s">
        <v>0</v>
      </c>
      <c r="BL22" s="228"/>
    </row>
    <row r="23" spans="1:64" ht="24.75" customHeight="1">
      <c r="A23" s="3"/>
      <c r="B23" s="3"/>
      <c r="C23" s="131" t="s">
        <v>278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4"/>
      <c r="O23" s="228">
        <f t="shared" si="0"/>
        <v>4</v>
      </c>
      <c r="P23" s="228"/>
      <c r="Q23" s="228">
        <v>4</v>
      </c>
      <c r="R23" s="228"/>
      <c r="S23" s="228" t="s">
        <v>0</v>
      </c>
      <c r="T23" s="228"/>
      <c r="U23" s="228" t="s">
        <v>0</v>
      </c>
      <c r="V23" s="228"/>
      <c r="W23" s="228" t="s">
        <v>0</v>
      </c>
      <c r="X23" s="228"/>
      <c r="Y23" s="228" t="s">
        <v>0</v>
      </c>
      <c r="Z23" s="228"/>
      <c r="AA23" s="228" t="str">
        <f t="shared" si="1"/>
        <v>－</v>
      </c>
      <c r="AB23" s="228"/>
      <c r="AC23" s="228" t="s">
        <v>0</v>
      </c>
      <c r="AD23" s="228"/>
      <c r="AE23" s="228" t="s">
        <v>0</v>
      </c>
      <c r="AF23" s="228"/>
      <c r="AG23" s="228" t="s">
        <v>0</v>
      </c>
      <c r="AH23" s="228"/>
      <c r="AI23" s="228" t="s">
        <v>0</v>
      </c>
      <c r="AJ23" s="228"/>
      <c r="AK23" s="228" t="s">
        <v>0</v>
      </c>
      <c r="AL23" s="228"/>
      <c r="AM23" s="228">
        <f t="shared" si="2"/>
        <v>4</v>
      </c>
      <c r="AN23" s="228"/>
      <c r="AO23" s="228">
        <v>4</v>
      </c>
      <c r="AP23" s="228"/>
      <c r="AQ23" s="228" t="s">
        <v>0</v>
      </c>
      <c r="AR23" s="228"/>
      <c r="AS23" s="228" t="str">
        <f t="shared" si="3"/>
        <v>－</v>
      </c>
      <c r="AT23" s="228"/>
      <c r="AU23" s="228" t="s">
        <v>0</v>
      </c>
      <c r="AV23" s="228"/>
      <c r="AW23" s="228" t="s">
        <v>0</v>
      </c>
      <c r="AX23" s="228"/>
      <c r="AY23" s="228" t="str">
        <f t="shared" si="4"/>
        <v>－</v>
      </c>
      <c r="AZ23" s="228"/>
      <c r="BA23" s="228" t="s">
        <v>0</v>
      </c>
      <c r="BB23" s="228"/>
      <c r="BC23" s="228" t="s">
        <v>0</v>
      </c>
      <c r="BD23" s="228"/>
      <c r="BE23" s="228" t="s">
        <v>0</v>
      </c>
      <c r="BF23" s="228"/>
      <c r="BG23" s="228" t="s">
        <v>0</v>
      </c>
      <c r="BH23" s="228"/>
      <c r="BI23" s="228" t="s">
        <v>0</v>
      </c>
      <c r="BJ23" s="228"/>
      <c r="BK23" s="228" t="s">
        <v>0</v>
      </c>
      <c r="BL23" s="228"/>
    </row>
    <row r="24" spans="1:64" ht="24.75" customHeight="1">
      <c r="A24" s="3"/>
      <c r="B24" s="3"/>
      <c r="C24" s="131" t="s">
        <v>279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4"/>
      <c r="O24" s="228">
        <f t="shared" si="0"/>
        <v>469</v>
      </c>
      <c r="P24" s="228"/>
      <c r="Q24" s="228">
        <v>351</v>
      </c>
      <c r="R24" s="228"/>
      <c r="S24" s="228">
        <v>118</v>
      </c>
      <c r="T24" s="228"/>
      <c r="U24" s="228">
        <f>SUM(W24:Z24)</f>
        <v>110</v>
      </c>
      <c r="V24" s="228"/>
      <c r="W24" s="228">
        <v>85</v>
      </c>
      <c r="X24" s="228"/>
      <c r="Y24" s="228">
        <v>25</v>
      </c>
      <c r="Z24" s="228"/>
      <c r="AA24" s="228">
        <f t="shared" si="1"/>
        <v>114</v>
      </c>
      <c r="AB24" s="228"/>
      <c r="AC24" s="228">
        <v>85</v>
      </c>
      <c r="AD24" s="228"/>
      <c r="AE24" s="228">
        <v>29</v>
      </c>
      <c r="AF24" s="228"/>
      <c r="AG24" s="228">
        <f>IF((COUNTIF((AI24:AL24),"…"))&gt;1,"…",(IF((SUM(AI24:AL24))=0,"－",(SUM(AI24:AL24)))))</f>
        <v>113</v>
      </c>
      <c r="AH24" s="228"/>
      <c r="AI24" s="228">
        <v>86</v>
      </c>
      <c r="AJ24" s="228"/>
      <c r="AK24" s="228">
        <v>27</v>
      </c>
      <c r="AL24" s="228"/>
      <c r="AM24" s="228">
        <f t="shared" si="2"/>
        <v>132</v>
      </c>
      <c r="AN24" s="228"/>
      <c r="AO24" s="228">
        <v>95</v>
      </c>
      <c r="AP24" s="228"/>
      <c r="AQ24" s="228">
        <v>37</v>
      </c>
      <c r="AR24" s="228"/>
      <c r="AS24" s="228" t="str">
        <f t="shared" si="3"/>
        <v>－</v>
      </c>
      <c r="AT24" s="228"/>
      <c r="AU24" s="228" t="s">
        <v>0</v>
      </c>
      <c r="AV24" s="228"/>
      <c r="AW24" s="228" t="s">
        <v>0</v>
      </c>
      <c r="AX24" s="228"/>
      <c r="AY24" s="228" t="str">
        <f t="shared" si="4"/>
        <v>－</v>
      </c>
      <c r="AZ24" s="228"/>
      <c r="BA24" s="228" t="s">
        <v>0</v>
      </c>
      <c r="BB24" s="228"/>
      <c r="BC24" s="228" t="s">
        <v>0</v>
      </c>
      <c r="BD24" s="228"/>
      <c r="BE24" s="228" t="s">
        <v>0</v>
      </c>
      <c r="BF24" s="228"/>
      <c r="BG24" s="228" t="s">
        <v>0</v>
      </c>
      <c r="BH24" s="228"/>
      <c r="BI24" s="228" t="s">
        <v>0</v>
      </c>
      <c r="BJ24" s="228"/>
      <c r="BK24" s="228" t="s">
        <v>0</v>
      </c>
      <c r="BL24" s="228"/>
    </row>
    <row r="25" spans="1:64" ht="24.75" customHeight="1">
      <c r="A25" s="3"/>
      <c r="B25" s="3"/>
      <c r="C25" s="131" t="s">
        <v>280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4"/>
      <c r="O25" s="228">
        <f t="shared" si="0"/>
        <v>440</v>
      </c>
      <c r="P25" s="228"/>
      <c r="Q25" s="228">
        <v>217</v>
      </c>
      <c r="R25" s="228"/>
      <c r="S25" s="228">
        <v>223</v>
      </c>
      <c r="T25" s="228"/>
      <c r="U25" s="228">
        <f>SUM(W25:Z25)</f>
        <v>77</v>
      </c>
      <c r="V25" s="228"/>
      <c r="W25" s="228">
        <v>44</v>
      </c>
      <c r="X25" s="228"/>
      <c r="Y25" s="228">
        <v>33</v>
      </c>
      <c r="Z25" s="228"/>
      <c r="AA25" s="228">
        <f t="shared" si="1"/>
        <v>115</v>
      </c>
      <c r="AB25" s="228"/>
      <c r="AC25" s="228">
        <v>62</v>
      </c>
      <c r="AD25" s="228"/>
      <c r="AE25" s="228">
        <v>53</v>
      </c>
      <c r="AF25" s="228"/>
      <c r="AG25" s="228">
        <f>IF((COUNTIF((AI25:AL25),"…"))&gt;1,"…",(IF((SUM(AI25:AL25))=0,"－",(SUM(AI25:AL25)))))</f>
        <v>126</v>
      </c>
      <c r="AH25" s="228"/>
      <c r="AI25" s="228">
        <v>54</v>
      </c>
      <c r="AJ25" s="228"/>
      <c r="AK25" s="228">
        <v>72</v>
      </c>
      <c r="AL25" s="228"/>
      <c r="AM25" s="228">
        <f t="shared" si="2"/>
        <v>122</v>
      </c>
      <c r="AN25" s="228"/>
      <c r="AO25" s="228">
        <v>57</v>
      </c>
      <c r="AP25" s="228"/>
      <c r="AQ25" s="228">
        <v>65</v>
      </c>
      <c r="AR25" s="228"/>
      <c r="AS25" s="228" t="str">
        <f t="shared" si="3"/>
        <v>－</v>
      </c>
      <c r="AT25" s="228"/>
      <c r="AU25" s="228" t="s">
        <v>0</v>
      </c>
      <c r="AV25" s="228"/>
      <c r="AW25" s="228" t="s">
        <v>0</v>
      </c>
      <c r="AX25" s="228"/>
      <c r="AY25" s="228" t="str">
        <f t="shared" si="4"/>
        <v>－</v>
      </c>
      <c r="AZ25" s="228"/>
      <c r="BA25" s="228" t="s">
        <v>0</v>
      </c>
      <c r="BB25" s="228"/>
      <c r="BC25" s="228" t="s">
        <v>0</v>
      </c>
      <c r="BD25" s="228"/>
      <c r="BE25" s="228" t="s">
        <v>0</v>
      </c>
      <c r="BF25" s="228"/>
      <c r="BG25" s="228" t="s">
        <v>0</v>
      </c>
      <c r="BH25" s="228"/>
      <c r="BI25" s="228" t="s">
        <v>0</v>
      </c>
      <c r="BJ25" s="228"/>
      <c r="BK25" s="228" t="s">
        <v>0</v>
      </c>
      <c r="BL25" s="228"/>
    </row>
    <row r="26" spans="1:64" ht="24.75" customHeight="1">
      <c r="A26" s="3"/>
      <c r="B26" s="3"/>
      <c r="C26" s="131" t="s">
        <v>281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4"/>
      <c r="O26" s="228">
        <f t="shared" si="0"/>
        <v>148</v>
      </c>
      <c r="P26" s="228"/>
      <c r="Q26" s="228">
        <v>13</v>
      </c>
      <c r="R26" s="228"/>
      <c r="S26" s="228">
        <v>135</v>
      </c>
      <c r="T26" s="228"/>
      <c r="U26" s="228">
        <f>SUM(W26:Z26)</f>
        <v>73</v>
      </c>
      <c r="V26" s="228"/>
      <c r="W26" s="228">
        <v>7</v>
      </c>
      <c r="X26" s="228"/>
      <c r="Y26" s="228">
        <v>66</v>
      </c>
      <c r="Z26" s="228"/>
      <c r="AA26" s="228" t="s">
        <v>0</v>
      </c>
      <c r="AB26" s="228"/>
      <c r="AC26" s="228">
        <v>6</v>
      </c>
      <c r="AD26" s="228"/>
      <c r="AE26" s="228">
        <v>69</v>
      </c>
      <c r="AF26" s="228"/>
      <c r="AG26" s="228" t="s">
        <v>0</v>
      </c>
      <c r="AH26" s="228"/>
      <c r="AI26" s="228" t="s">
        <v>0</v>
      </c>
      <c r="AJ26" s="228"/>
      <c r="AK26" s="228" t="s">
        <v>0</v>
      </c>
      <c r="AL26" s="228"/>
      <c r="AM26" s="228" t="s">
        <v>0</v>
      </c>
      <c r="AN26" s="228"/>
      <c r="AO26" s="228" t="s">
        <v>0</v>
      </c>
      <c r="AP26" s="228"/>
      <c r="AQ26" s="228" t="s">
        <v>0</v>
      </c>
      <c r="AR26" s="228"/>
      <c r="AS26" s="228" t="str">
        <f t="shared" si="3"/>
        <v>－</v>
      </c>
      <c r="AT26" s="228"/>
      <c r="AU26" s="228" t="s">
        <v>0</v>
      </c>
      <c r="AV26" s="228"/>
      <c r="AW26" s="228" t="s">
        <v>0</v>
      </c>
      <c r="AX26" s="228"/>
      <c r="AY26" s="228" t="s">
        <v>0</v>
      </c>
      <c r="AZ26" s="228"/>
      <c r="BA26" s="228" t="s">
        <v>0</v>
      </c>
      <c r="BB26" s="228"/>
      <c r="BC26" s="228" t="s">
        <v>0</v>
      </c>
      <c r="BD26" s="228"/>
      <c r="BE26" s="228" t="s">
        <v>0</v>
      </c>
      <c r="BF26" s="228"/>
      <c r="BG26" s="228" t="s">
        <v>0</v>
      </c>
      <c r="BH26" s="228"/>
      <c r="BI26" s="228" t="s">
        <v>0</v>
      </c>
      <c r="BJ26" s="228"/>
      <c r="BK26" s="228" t="s">
        <v>0</v>
      </c>
      <c r="BL26" s="228"/>
    </row>
    <row r="27" spans="1:64" ht="24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</row>
    <row r="28" spans="2:64" ht="24.75" customHeight="1">
      <c r="B28" s="131" t="s">
        <v>282</v>
      </c>
      <c r="C28" s="131"/>
      <c r="D28" s="131"/>
      <c r="E28" s="131"/>
      <c r="F28" s="131"/>
      <c r="G28" s="131"/>
      <c r="H28" s="131"/>
      <c r="I28" s="131"/>
      <c r="J28" s="131"/>
      <c r="K28" s="131"/>
      <c r="L28" s="3"/>
      <c r="M28" s="3"/>
      <c r="N28" s="4"/>
      <c r="O28" s="228">
        <f>SUM(Q28:T28)</f>
        <v>741</v>
      </c>
      <c r="P28" s="228"/>
      <c r="Q28" s="228">
        <f>SUM(Q29:R32)</f>
        <v>148</v>
      </c>
      <c r="R28" s="228"/>
      <c r="S28" s="228">
        <f>SUM(S29:T32)</f>
        <v>593</v>
      </c>
      <c r="T28" s="228"/>
      <c r="U28" s="228">
        <f>SUM(W28:Z28)</f>
        <v>340</v>
      </c>
      <c r="V28" s="228"/>
      <c r="W28" s="228">
        <f>SUM(W29:X32)</f>
        <v>61</v>
      </c>
      <c r="X28" s="228"/>
      <c r="Y28" s="228">
        <f>SUM(Y29:Z32)</f>
        <v>279</v>
      </c>
      <c r="Z28" s="228"/>
      <c r="AA28" s="228">
        <f>SUM(AC28:AF28)</f>
        <v>401</v>
      </c>
      <c r="AB28" s="228"/>
      <c r="AC28" s="228">
        <f>SUM(AC29:AD32)</f>
        <v>87</v>
      </c>
      <c r="AD28" s="228"/>
      <c r="AE28" s="228">
        <f>SUM(AE29:AF32)</f>
        <v>314</v>
      </c>
      <c r="AF28" s="228"/>
      <c r="AG28" s="228" t="str">
        <f>IF(((COUNTIF((AG29:AH32),"…"))+(COUNTIF((AI28:AL28),"…")))&gt;=1,"…",(IF((SUM(AG29:AH32))=(SUM(AI28:AL28)),(IF((SUM(AG29:AH32))=0,"－",(SUM(AG29:AH32)))),"値異常")))</f>
        <v>－</v>
      </c>
      <c r="AH28" s="228"/>
      <c r="AI28" s="228" t="str">
        <f>IF((COUNTIF((AI29:AJ32),"…"))&gt;=1,"…",(IF((SUM(AI29:AJ32))=0,"－",(SUM(AI29:AJ32)))))</f>
        <v>－</v>
      </c>
      <c r="AJ28" s="228"/>
      <c r="AK28" s="228" t="str">
        <f>IF((COUNTIF((AK29:AL32),"…"))&gt;=1,"…",(IF((SUM(AK29:AL32))=0,"－",(SUM(AK29:AL32)))))</f>
        <v>－</v>
      </c>
      <c r="AL28" s="228"/>
      <c r="AM28" s="228" t="str">
        <f>IF(((COUNTIF((AM29:AN32),"…"))+(COUNTIF((AO28:AR28),"…")))&gt;=1,"…",(IF((SUM(AM29:AN32))=(SUM(AO28:AR28)),(IF((SUM(AM29:AN32))=0,"－",(SUM(AM29:AN32)))),"値異常")))</f>
        <v>－</v>
      </c>
      <c r="AN28" s="228"/>
      <c r="AO28" s="228" t="str">
        <f>IF((COUNTIF((AO29:AP32),"…"))&gt;=1,"…",(IF((SUM(AO29:AP32))=0,"－",(SUM(AO29:AP32)))))</f>
        <v>－</v>
      </c>
      <c r="AP28" s="228"/>
      <c r="AQ28" s="228" t="str">
        <f>IF((COUNTIF((AQ29:AR32),"…"))&gt;=1,"…",(IF((SUM(AQ29:AR32))=0,"－",(SUM(AQ29:AR32)))))</f>
        <v>－</v>
      </c>
      <c r="AR28" s="228"/>
      <c r="AS28" s="228" t="str">
        <f>IF(((COUNTIF((AS29:AT32),"…"))+(COUNTIF((AU28:AX28),"…")))&gt;=1,"…",(IF((SUM(AS29:AT32))=(SUM(AU28:AX28)),(IF((SUM(AS29:AT32))=0,"－",(SUM(AS29:AT32)))),"値異常")))</f>
        <v>－</v>
      </c>
      <c r="AT28" s="228"/>
      <c r="AU28" s="228" t="str">
        <f>IF((COUNTIF((AU29:AV32),"…"))&gt;=1,"…",(IF((SUM(AU29:AV32))=0,"－",(SUM(AU29:AV32)))))</f>
        <v>－</v>
      </c>
      <c r="AV28" s="228"/>
      <c r="AW28" s="228" t="str">
        <f>IF((COUNTIF((AW29:AX32),"…"))&gt;=1,"…",(IF((SUM(AW29:AX32))=0,"－",(SUM(AW29:AX32)))))</f>
        <v>－</v>
      </c>
      <c r="AX28" s="228"/>
      <c r="AY28" s="228">
        <f>SUM(BA28:BL28)</f>
        <v>43</v>
      </c>
      <c r="AZ28" s="228"/>
      <c r="BA28" s="228">
        <v>1</v>
      </c>
      <c r="BB28" s="228"/>
      <c r="BC28" s="228">
        <v>1</v>
      </c>
      <c r="BD28" s="228"/>
      <c r="BE28" s="228">
        <v>16</v>
      </c>
      <c r="BF28" s="228"/>
      <c r="BG28" s="228">
        <v>7</v>
      </c>
      <c r="BH28" s="228"/>
      <c r="BI28" s="228">
        <v>18</v>
      </c>
      <c r="BJ28" s="228"/>
      <c r="BK28" s="228" t="s">
        <v>0</v>
      </c>
      <c r="BL28" s="228"/>
    </row>
    <row r="29" spans="1:64" ht="24.75" customHeight="1">
      <c r="A29" s="3"/>
      <c r="B29" s="3"/>
      <c r="C29" s="131" t="s">
        <v>283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4"/>
      <c r="O29" s="228">
        <f>SUM(Q29:T29)</f>
        <v>69</v>
      </c>
      <c r="P29" s="228"/>
      <c r="Q29" s="228" t="s">
        <v>0</v>
      </c>
      <c r="R29" s="228"/>
      <c r="S29" s="228">
        <v>69</v>
      </c>
      <c r="T29" s="228"/>
      <c r="U29" s="228">
        <f>SUM(W29:Z29)</f>
        <v>34</v>
      </c>
      <c r="V29" s="228"/>
      <c r="W29" s="228" t="s">
        <v>0</v>
      </c>
      <c r="X29" s="228"/>
      <c r="Y29" s="228">
        <v>34</v>
      </c>
      <c r="Z29" s="228"/>
      <c r="AA29" s="228">
        <f>SUM(AC29:AF29)</f>
        <v>35</v>
      </c>
      <c r="AB29" s="228"/>
      <c r="AC29" s="228" t="s">
        <v>0</v>
      </c>
      <c r="AD29" s="228"/>
      <c r="AE29" s="228">
        <v>35</v>
      </c>
      <c r="AF29" s="228"/>
      <c r="AG29" s="228" t="str">
        <f>IF((COUNTIF((AI29:AL29),"…"))&gt;1,"…",(IF((SUM(AI29:AL29))=0,"－",(SUM(AI29:AL29)))))</f>
        <v>－</v>
      </c>
      <c r="AH29" s="228"/>
      <c r="AI29" s="228" t="s">
        <v>0</v>
      </c>
      <c r="AJ29" s="228"/>
      <c r="AK29" s="228" t="s">
        <v>0</v>
      </c>
      <c r="AL29" s="228"/>
      <c r="AM29" s="228" t="str">
        <f>IF((COUNTIF((AO29:AR29),"…"))&gt;1,"…",(IF((SUM(AO29:AR29))=0,"－",(SUM(AO29:AR29)))))</f>
        <v>－</v>
      </c>
      <c r="AN29" s="228"/>
      <c r="AO29" s="228" t="s">
        <v>0</v>
      </c>
      <c r="AP29" s="228"/>
      <c r="AQ29" s="228" t="s">
        <v>0</v>
      </c>
      <c r="AR29" s="228"/>
      <c r="AS29" s="228" t="str">
        <f>IF((COUNTIF((AU29:AX29),"…"))&gt;1,"…",(IF((SUM(AU29:AX29))=0,"－",(SUM(AU29:AX29)))))</f>
        <v>－</v>
      </c>
      <c r="AT29" s="228"/>
      <c r="AU29" s="228" t="s">
        <v>0</v>
      </c>
      <c r="AV29" s="228"/>
      <c r="AW29" s="228" t="s">
        <v>0</v>
      </c>
      <c r="AX29" s="228"/>
      <c r="AY29" s="228" t="str">
        <f>IF((COUNTIF((BA29:BL29),"…"))&gt;=1,"…",(IF((SUM(BA29:BL29))=0,"－",(SUM(BA29:BL29)))))</f>
        <v>－</v>
      </c>
      <c r="AZ29" s="228"/>
      <c r="BA29" s="228" t="s">
        <v>0</v>
      </c>
      <c r="BB29" s="228"/>
      <c r="BC29" s="228" t="s">
        <v>0</v>
      </c>
      <c r="BD29" s="228"/>
      <c r="BE29" s="228" t="s">
        <v>0</v>
      </c>
      <c r="BF29" s="228"/>
      <c r="BG29" s="228" t="s">
        <v>0</v>
      </c>
      <c r="BH29" s="228"/>
      <c r="BI29" s="228" t="s">
        <v>0</v>
      </c>
      <c r="BJ29" s="228"/>
      <c r="BK29" s="228" t="s">
        <v>0</v>
      </c>
      <c r="BL29" s="228"/>
    </row>
    <row r="30" spans="1:64" ht="24.75" customHeight="1">
      <c r="A30" s="3"/>
      <c r="B30" s="3"/>
      <c r="C30" s="131" t="s">
        <v>284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4"/>
      <c r="O30" s="228">
        <f>SUM(Q30:T30)</f>
        <v>378</v>
      </c>
      <c r="P30" s="228"/>
      <c r="Q30" s="228">
        <v>45</v>
      </c>
      <c r="R30" s="228"/>
      <c r="S30" s="228">
        <v>333</v>
      </c>
      <c r="T30" s="228"/>
      <c r="U30" s="228">
        <f>SUM(W30:Z30)</f>
        <v>190</v>
      </c>
      <c r="V30" s="228"/>
      <c r="W30" s="228">
        <v>23</v>
      </c>
      <c r="X30" s="228"/>
      <c r="Y30" s="228">
        <v>167</v>
      </c>
      <c r="Z30" s="228"/>
      <c r="AA30" s="228">
        <f>SUM(AC30:AF30)</f>
        <v>188</v>
      </c>
      <c r="AB30" s="228"/>
      <c r="AC30" s="228">
        <v>22</v>
      </c>
      <c r="AD30" s="228"/>
      <c r="AE30" s="228">
        <v>166</v>
      </c>
      <c r="AF30" s="228"/>
      <c r="AG30" s="228" t="str">
        <f>IF((COUNTIF((AI30:AL30),"…"))&gt;1,"…",(IF((SUM(AI30:AL30))=0,"－",(SUM(AI30:AL30)))))</f>
        <v>－</v>
      </c>
      <c r="AH30" s="228"/>
      <c r="AI30" s="228" t="s">
        <v>0</v>
      </c>
      <c r="AJ30" s="228"/>
      <c r="AK30" s="228" t="s">
        <v>0</v>
      </c>
      <c r="AL30" s="228"/>
      <c r="AM30" s="228" t="str">
        <f>IF((COUNTIF((AO30:AR30),"…"))&gt;1,"…",(IF((SUM(AO30:AR30))=0,"－",(SUM(AO30:AR30)))))</f>
        <v>－</v>
      </c>
      <c r="AN30" s="228"/>
      <c r="AO30" s="228" t="s">
        <v>0</v>
      </c>
      <c r="AP30" s="228"/>
      <c r="AQ30" s="228" t="s">
        <v>0</v>
      </c>
      <c r="AR30" s="228"/>
      <c r="AS30" s="228" t="str">
        <f>IF((COUNTIF((AU30:AX30),"…"))&gt;1,"…",(IF((SUM(AU30:AX30))=0,"－",(SUM(AU30:AX30)))))</f>
        <v>－</v>
      </c>
      <c r="AT30" s="228"/>
      <c r="AU30" s="228" t="s">
        <v>0</v>
      </c>
      <c r="AV30" s="228"/>
      <c r="AW30" s="228" t="s">
        <v>0</v>
      </c>
      <c r="AX30" s="228"/>
      <c r="AY30" s="228" t="str">
        <f>IF((COUNTIF((BA30:BL30),"…"))&gt;=1,"…",(IF((SUM(BA30:BL30))=0,"－",(SUM(BA30:BL30)))))</f>
        <v>－</v>
      </c>
      <c r="AZ30" s="228"/>
      <c r="BA30" s="228" t="s">
        <v>0</v>
      </c>
      <c r="BB30" s="228"/>
      <c r="BC30" s="228" t="s">
        <v>0</v>
      </c>
      <c r="BD30" s="228"/>
      <c r="BE30" s="228" t="s">
        <v>0</v>
      </c>
      <c r="BF30" s="228"/>
      <c r="BG30" s="228" t="s">
        <v>0</v>
      </c>
      <c r="BH30" s="228"/>
      <c r="BI30" s="228" t="s">
        <v>0</v>
      </c>
      <c r="BJ30" s="228"/>
      <c r="BK30" s="228" t="s">
        <v>0</v>
      </c>
      <c r="BL30" s="228"/>
    </row>
    <row r="31" spans="1:64" ht="24.75" customHeight="1">
      <c r="A31" s="3"/>
      <c r="B31" s="3"/>
      <c r="C31" s="131" t="s">
        <v>285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4"/>
      <c r="O31" s="228">
        <f>SUM(Q31:T31)</f>
        <v>85</v>
      </c>
      <c r="P31" s="228"/>
      <c r="Q31" s="228">
        <v>27</v>
      </c>
      <c r="R31" s="228"/>
      <c r="S31" s="228">
        <v>58</v>
      </c>
      <c r="T31" s="228"/>
      <c r="U31" s="228">
        <f>SUM(W31:Z31)</f>
        <v>37</v>
      </c>
      <c r="V31" s="228"/>
      <c r="W31" s="228">
        <v>14</v>
      </c>
      <c r="X31" s="228"/>
      <c r="Y31" s="228">
        <v>23</v>
      </c>
      <c r="Z31" s="228"/>
      <c r="AA31" s="228">
        <f>SUM(AC31:AF31)</f>
        <v>48</v>
      </c>
      <c r="AB31" s="228"/>
      <c r="AC31" s="228">
        <v>13</v>
      </c>
      <c r="AD31" s="228"/>
      <c r="AE31" s="228">
        <v>35</v>
      </c>
      <c r="AF31" s="228"/>
      <c r="AG31" s="228" t="str">
        <f>IF((COUNTIF((AI31:AL31),"…"))&gt;1,"…",(IF((SUM(AI31:AL31))=0,"－",(SUM(AI31:AL31)))))</f>
        <v>－</v>
      </c>
      <c r="AH31" s="228"/>
      <c r="AI31" s="228" t="s">
        <v>0</v>
      </c>
      <c r="AJ31" s="228"/>
      <c r="AK31" s="228" t="s">
        <v>0</v>
      </c>
      <c r="AL31" s="228"/>
      <c r="AM31" s="228" t="str">
        <f>IF((COUNTIF((AO31:AR31),"…"))&gt;1,"…",(IF((SUM(AO31:AR31))=0,"－",(SUM(AO31:AR31)))))</f>
        <v>－</v>
      </c>
      <c r="AN31" s="228"/>
      <c r="AO31" s="228" t="s">
        <v>0</v>
      </c>
      <c r="AP31" s="228"/>
      <c r="AQ31" s="228" t="s">
        <v>0</v>
      </c>
      <c r="AR31" s="228"/>
      <c r="AS31" s="228" t="str">
        <f>IF((COUNTIF((AU31:AX31),"…"))&gt;1,"…",(IF((SUM(AU31:AX31))=0,"－",(SUM(AU31:AX31)))))</f>
        <v>－</v>
      </c>
      <c r="AT31" s="228"/>
      <c r="AU31" s="228" t="s">
        <v>0</v>
      </c>
      <c r="AV31" s="228"/>
      <c r="AW31" s="228" t="s">
        <v>0</v>
      </c>
      <c r="AX31" s="228"/>
      <c r="AY31" s="228" t="str">
        <f>IF((COUNTIF((BA31:BL31),"…"))&gt;=1,"…",(IF((SUM(BA31:BL31))=0,"－",(SUM(BA31:BL31)))))</f>
        <v>－</v>
      </c>
      <c r="AZ31" s="228"/>
      <c r="BA31" s="228" t="s">
        <v>0</v>
      </c>
      <c r="BB31" s="228"/>
      <c r="BC31" s="228" t="s">
        <v>0</v>
      </c>
      <c r="BD31" s="228"/>
      <c r="BE31" s="228" t="s">
        <v>0</v>
      </c>
      <c r="BF31" s="228"/>
      <c r="BG31" s="228" t="s">
        <v>0</v>
      </c>
      <c r="BH31" s="228"/>
      <c r="BI31" s="228" t="s">
        <v>0</v>
      </c>
      <c r="BJ31" s="228"/>
      <c r="BK31" s="228" t="s">
        <v>0</v>
      </c>
      <c r="BL31" s="228"/>
    </row>
    <row r="32" spans="1:64" ht="24.75" customHeight="1">
      <c r="A32" s="3"/>
      <c r="B32" s="3"/>
      <c r="C32" s="131" t="s">
        <v>286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4"/>
      <c r="O32" s="228">
        <f>SUM(Q32:T32)</f>
        <v>209</v>
      </c>
      <c r="P32" s="228"/>
      <c r="Q32" s="228">
        <v>76</v>
      </c>
      <c r="R32" s="228"/>
      <c r="S32" s="228">
        <v>133</v>
      </c>
      <c r="T32" s="228"/>
      <c r="U32" s="228">
        <f>SUM(W32:Z32)</f>
        <v>79</v>
      </c>
      <c r="V32" s="228"/>
      <c r="W32" s="228">
        <v>24</v>
      </c>
      <c r="X32" s="228"/>
      <c r="Y32" s="228">
        <v>55</v>
      </c>
      <c r="Z32" s="228"/>
      <c r="AA32" s="228">
        <f>SUM(AC32:AF32)</f>
        <v>130</v>
      </c>
      <c r="AB32" s="228"/>
      <c r="AC32" s="228">
        <v>52</v>
      </c>
      <c r="AD32" s="228"/>
      <c r="AE32" s="228">
        <v>78</v>
      </c>
      <c r="AF32" s="228"/>
      <c r="AG32" s="228" t="str">
        <f>IF((COUNTIF((AI32:AL32),"…"))&gt;1,"…",(IF((SUM(AI32:AL32))=0,"－",(SUM(AI32:AL32)))))</f>
        <v>－</v>
      </c>
      <c r="AH32" s="228"/>
      <c r="AI32" s="228" t="s">
        <v>0</v>
      </c>
      <c r="AJ32" s="228"/>
      <c r="AK32" s="228" t="s">
        <v>0</v>
      </c>
      <c r="AL32" s="228"/>
      <c r="AM32" s="228" t="str">
        <f>IF((COUNTIF((AO32:AR32),"…"))&gt;1,"…",(IF((SUM(AO32:AR32))=0,"－",(SUM(AO32:AR32)))))</f>
        <v>－</v>
      </c>
      <c r="AN32" s="228"/>
      <c r="AO32" s="228" t="s">
        <v>0</v>
      </c>
      <c r="AP32" s="228"/>
      <c r="AQ32" s="228" t="s">
        <v>0</v>
      </c>
      <c r="AR32" s="228"/>
      <c r="AS32" s="228" t="str">
        <f>IF((COUNTIF((AU32:AX32),"…"))&gt;1,"…",(IF((SUM(AU32:AX32))=0,"－",(SUM(AU32:AX32)))))</f>
        <v>－</v>
      </c>
      <c r="AT32" s="228"/>
      <c r="AU32" s="228" t="s">
        <v>0</v>
      </c>
      <c r="AV32" s="228"/>
      <c r="AW32" s="228" t="s">
        <v>0</v>
      </c>
      <c r="AX32" s="228"/>
      <c r="AY32" s="228" t="str">
        <f>IF((COUNTIF((BA32:BL32),"…"))&gt;=1,"…",(IF((SUM(BA32:BL32))=0,"－",(SUM(BA32:BL32)))))</f>
        <v>－</v>
      </c>
      <c r="AZ32" s="228"/>
      <c r="BA32" s="228" t="s">
        <v>0</v>
      </c>
      <c r="BB32" s="228"/>
      <c r="BC32" s="228" t="s">
        <v>0</v>
      </c>
      <c r="BD32" s="228"/>
      <c r="BE32" s="228" t="s">
        <v>0</v>
      </c>
      <c r="BF32" s="228"/>
      <c r="BG32" s="228" t="s">
        <v>0</v>
      </c>
      <c r="BH32" s="228"/>
      <c r="BI32" s="228" t="s">
        <v>0</v>
      </c>
      <c r="BJ32" s="228"/>
      <c r="BK32" s="228" t="s">
        <v>0</v>
      </c>
      <c r="BL32" s="228"/>
    </row>
    <row r="33" spans="1:64" ht="24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</row>
    <row r="34" spans="2:64" ht="24.75" customHeight="1">
      <c r="B34" s="131" t="s">
        <v>287</v>
      </c>
      <c r="C34" s="131"/>
      <c r="D34" s="131"/>
      <c r="E34" s="131"/>
      <c r="F34" s="131"/>
      <c r="G34" s="131"/>
      <c r="H34" s="131"/>
      <c r="I34" s="131"/>
      <c r="J34" s="131"/>
      <c r="K34" s="131"/>
      <c r="L34" s="3"/>
      <c r="M34" s="3"/>
      <c r="N34" s="4"/>
      <c r="O34" s="228">
        <f>SUM(Q34:T34)</f>
        <v>3493</v>
      </c>
      <c r="P34" s="228"/>
      <c r="Q34" s="228">
        <f>SUM(Q35:R36)</f>
        <v>1636</v>
      </c>
      <c r="R34" s="228"/>
      <c r="S34" s="228">
        <f>SUM(S35:T36)</f>
        <v>1857</v>
      </c>
      <c r="T34" s="228"/>
      <c r="U34" s="228">
        <f>SUM(W34:Z34)</f>
        <v>923</v>
      </c>
      <c r="V34" s="228"/>
      <c r="W34" s="228">
        <f>SUM(W35:X36)</f>
        <v>423</v>
      </c>
      <c r="X34" s="228"/>
      <c r="Y34" s="228">
        <f>SUM(Y35:Z36)</f>
        <v>500</v>
      </c>
      <c r="Z34" s="228"/>
      <c r="AA34" s="228">
        <f>SUM(AC34:AF34)</f>
        <v>985</v>
      </c>
      <c r="AB34" s="228"/>
      <c r="AC34" s="228">
        <f>SUM(AC35:AD36)</f>
        <v>475</v>
      </c>
      <c r="AD34" s="228"/>
      <c r="AE34" s="228">
        <f>SUM(AE35:AF36)</f>
        <v>510</v>
      </c>
      <c r="AF34" s="228"/>
      <c r="AG34" s="228">
        <f>SUM(AI34:AL34)</f>
        <v>939</v>
      </c>
      <c r="AH34" s="228"/>
      <c r="AI34" s="228">
        <f>SUM(AI35:AJ36)</f>
        <v>420</v>
      </c>
      <c r="AJ34" s="228"/>
      <c r="AK34" s="228">
        <f>SUM(AK35:AL36)</f>
        <v>519</v>
      </c>
      <c r="AL34" s="228"/>
      <c r="AM34" s="228">
        <f>IF(((COUNTIF((AM35:AN36),"…"))+(COUNTIF((AO34:AR34),"…")))&gt;=1,"…",(IF((SUM(AM35:AN36))=(SUM(AO34:AR34)),(IF((SUM(AM35:AN36))=0,"－",(SUM(AM35:AN36)))),"値異常")))</f>
        <v>646</v>
      </c>
      <c r="AN34" s="228"/>
      <c r="AO34" s="228">
        <f>IF((COUNTIF((AO35:AP36),"…"))&gt;=1,"…",(IF((SUM(AO35:AP36))=0,"－",(SUM(AO35:AP36)))))</f>
        <v>318</v>
      </c>
      <c r="AP34" s="228"/>
      <c r="AQ34" s="228">
        <f>IF((COUNTIF((AQ35:AR36),"…"))&gt;=1,"…",(IF((SUM(AQ35:AR36))=0,"－",(SUM(AQ35:AR36)))))</f>
        <v>328</v>
      </c>
      <c r="AR34" s="228"/>
      <c r="AS34" s="228" t="str">
        <f>IF(((COUNTIF((AS35:AT36),"…"))+(COUNTIF((AU34:AX34),"…")))&gt;=1,"…",(IF((SUM(AS35:AT36))=(SUM(AU34:AX34)),(IF((SUM(AS35:AT36))=0,"－",(SUM(AS35:AT36)))),"値異常")))</f>
        <v>－</v>
      </c>
      <c r="AT34" s="228"/>
      <c r="AU34" s="228" t="str">
        <f>IF((COUNTIF((AU35:AV36),"…"))&gt;=1,"…",(IF((SUM(AU35:AV36))=0,"－",(SUM(AU35:AV36)))))</f>
        <v>－</v>
      </c>
      <c r="AV34" s="228"/>
      <c r="AW34" s="228" t="str">
        <f>IF((COUNTIF((AW35:AX36),"…"))&gt;=1,"…",(IF((SUM(AW35:AX36))=0,"－",(SUM(AW35:AX36)))))</f>
        <v>－</v>
      </c>
      <c r="AX34" s="228"/>
      <c r="AY34" s="228">
        <f>SUM(BA34:BL34)</f>
        <v>113</v>
      </c>
      <c r="AZ34" s="228"/>
      <c r="BA34" s="228">
        <v>1</v>
      </c>
      <c r="BB34" s="228"/>
      <c r="BC34" s="228">
        <v>1</v>
      </c>
      <c r="BD34" s="228"/>
      <c r="BE34" s="228">
        <v>49</v>
      </c>
      <c r="BF34" s="228"/>
      <c r="BG34" s="228">
        <v>15</v>
      </c>
      <c r="BH34" s="228"/>
      <c r="BI34" s="228">
        <v>47</v>
      </c>
      <c r="BJ34" s="228"/>
      <c r="BK34" s="228" t="s">
        <v>0</v>
      </c>
      <c r="BL34" s="228"/>
    </row>
    <row r="35" spans="1:64" ht="24.75" customHeight="1">
      <c r="A35" s="3"/>
      <c r="B35" s="3"/>
      <c r="C35" s="131" t="s">
        <v>298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4"/>
      <c r="O35" s="228">
        <f>SUM(Q35:T35)</f>
        <v>1741</v>
      </c>
      <c r="P35" s="228"/>
      <c r="Q35" s="228">
        <v>679</v>
      </c>
      <c r="R35" s="228"/>
      <c r="S35" s="228">
        <v>1062</v>
      </c>
      <c r="T35" s="228"/>
      <c r="U35" s="228">
        <f>SUM(W35:Z35)</f>
        <v>466</v>
      </c>
      <c r="V35" s="228"/>
      <c r="W35" s="228">
        <v>167</v>
      </c>
      <c r="X35" s="228"/>
      <c r="Y35" s="228">
        <v>299</v>
      </c>
      <c r="Z35" s="228"/>
      <c r="AA35" s="228">
        <f>SUM(AC35:AF35)</f>
        <v>493</v>
      </c>
      <c r="AB35" s="228"/>
      <c r="AC35" s="228">
        <v>197</v>
      </c>
      <c r="AD35" s="228"/>
      <c r="AE35" s="228">
        <v>296</v>
      </c>
      <c r="AF35" s="228"/>
      <c r="AG35" s="228">
        <f>SUM(AI35:AL35)</f>
        <v>470</v>
      </c>
      <c r="AH35" s="228"/>
      <c r="AI35" s="228">
        <v>177</v>
      </c>
      <c r="AJ35" s="228"/>
      <c r="AK35" s="228">
        <v>293</v>
      </c>
      <c r="AL35" s="228"/>
      <c r="AM35" s="228">
        <f>IF((COUNTIF((AO35:AR35),"…"))&gt;1,"…",(IF((SUM(AO35:AR35))=0,"－",(SUM(AO35:AR35)))))</f>
        <v>312</v>
      </c>
      <c r="AN35" s="228"/>
      <c r="AO35" s="228">
        <v>138</v>
      </c>
      <c r="AP35" s="228"/>
      <c r="AQ35" s="228">
        <v>174</v>
      </c>
      <c r="AR35" s="228"/>
      <c r="AS35" s="228" t="str">
        <f>IF((COUNTIF((AU35:AX35),"…"))&gt;1,"…",(IF((SUM(AU35:AX35))=0,"－",(SUM(AU35:AX35)))))</f>
        <v>－</v>
      </c>
      <c r="AT35" s="228"/>
      <c r="AU35" s="228" t="s">
        <v>0</v>
      </c>
      <c r="AV35" s="228"/>
      <c r="AW35" s="228" t="s">
        <v>0</v>
      </c>
      <c r="AX35" s="228"/>
      <c r="AY35" s="228" t="str">
        <f>IF((COUNTIF((BA35:BL35),"…"))&gt;=1,"…",(IF((SUM(BA35:BL35))=0,"－",(SUM(BA35:BL35)))))</f>
        <v>－</v>
      </c>
      <c r="AZ35" s="228"/>
      <c r="BA35" s="228" t="s">
        <v>0</v>
      </c>
      <c r="BB35" s="228"/>
      <c r="BC35" s="228" t="s">
        <v>0</v>
      </c>
      <c r="BD35" s="228"/>
      <c r="BE35" s="228" t="s">
        <v>0</v>
      </c>
      <c r="BF35" s="228"/>
      <c r="BG35" s="228" t="s">
        <v>0</v>
      </c>
      <c r="BH35" s="228"/>
      <c r="BI35" s="228" t="s">
        <v>0</v>
      </c>
      <c r="BJ35" s="228"/>
      <c r="BK35" s="228" t="s">
        <v>0</v>
      </c>
      <c r="BL35" s="228"/>
    </row>
    <row r="36" spans="1:64" ht="24.75" customHeight="1">
      <c r="A36" s="3"/>
      <c r="B36" s="3"/>
      <c r="C36" s="131" t="s">
        <v>299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4"/>
      <c r="O36" s="228">
        <f>SUM(Q36:T36)</f>
        <v>1752</v>
      </c>
      <c r="P36" s="228"/>
      <c r="Q36" s="228">
        <v>957</v>
      </c>
      <c r="R36" s="228"/>
      <c r="S36" s="228">
        <v>795</v>
      </c>
      <c r="T36" s="228"/>
      <c r="U36" s="228">
        <f>SUM(W36:Z36)</f>
        <v>457</v>
      </c>
      <c r="V36" s="228"/>
      <c r="W36" s="228">
        <v>256</v>
      </c>
      <c r="X36" s="228"/>
      <c r="Y36" s="228">
        <v>201</v>
      </c>
      <c r="Z36" s="228"/>
      <c r="AA36" s="228">
        <f>SUM(AC36:AF36)</f>
        <v>492</v>
      </c>
      <c r="AB36" s="228"/>
      <c r="AC36" s="228">
        <v>278</v>
      </c>
      <c r="AD36" s="228"/>
      <c r="AE36" s="228">
        <v>214</v>
      </c>
      <c r="AF36" s="228"/>
      <c r="AG36" s="228">
        <f>SUM(AI36:AL36)</f>
        <v>469</v>
      </c>
      <c r="AH36" s="228"/>
      <c r="AI36" s="228">
        <v>243</v>
      </c>
      <c r="AJ36" s="228"/>
      <c r="AK36" s="228">
        <v>226</v>
      </c>
      <c r="AL36" s="228"/>
      <c r="AM36" s="228">
        <f>IF((COUNTIF((AO36:AR36),"…"))&gt;1,"…",(IF((SUM(AO36:AR36))=0,"－",(SUM(AO36:AR36)))))</f>
        <v>334</v>
      </c>
      <c r="AN36" s="228"/>
      <c r="AO36" s="228">
        <v>180</v>
      </c>
      <c r="AP36" s="228"/>
      <c r="AQ36" s="228">
        <v>154</v>
      </c>
      <c r="AR36" s="228"/>
      <c r="AS36" s="228" t="str">
        <f>IF((COUNTIF((AU36:AX36),"…"))&gt;1,"…",(IF((SUM(AU36:AX36))=0,"－",(SUM(AU36:AX36)))))</f>
        <v>－</v>
      </c>
      <c r="AT36" s="228"/>
      <c r="AU36" s="228" t="s">
        <v>0</v>
      </c>
      <c r="AV36" s="228"/>
      <c r="AW36" s="228" t="s">
        <v>0</v>
      </c>
      <c r="AX36" s="228"/>
      <c r="AY36" s="228" t="str">
        <f>IF((COUNTIF((BA36:BL36),"…"))&gt;=1,"…",(IF((SUM(BA36:BL36))=0,"－",(SUM(BA36:BL36)))))</f>
        <v>－</v>
      </c>
      <c r="AZ36" s="228"/>
      <c r="BA36" s="228" t="s">
        <v>0</v>
      </c>
      <c r="BB36" s="228"/>
      <c r="BC36" s="228" t="s">
        <v>0</v>
      </c>
      <c r="BD36" s="228"/>
      <c r="BE36" s="228" t="s">
        <v>0</v>
      </c>
      <c r="BF36" s="228"/>
      <c r="BG36" s="228" t="s">
        <v>0</v>
      </c>
      <c r="BH36" s="228"/>
      <c r="BI36" s="228" t="s">
        <v>0</v>
      </c>
      <c r="BJ36" s="228"/>
      <c r="BK36" s="228" t="s">
        <v>0</v>
      </c>
      <c r="BL36" s="228"/>
    </row>
    <row r="37" spans="1:64" ht="24.75" customHeight="1">
      <c r="A37" s="3"/>
      <c r="B37" s="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4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</row>
    <row r="38" spans="1:64" ht="24.75" customHeight="1">
      <c r="A38" s="160" t="s">
        <v>356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2"/>
      <c r="M38" s="12"/>
      <c r="N38" s="4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</row>
    <row r="39" spans="1:64" ht="24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4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8"/>
      <c r="BB39" s="228"/>
      <c r="BC39" s="228"/>
      <c r="BD39" s="228"/>
      <c r="BE39" s="228"/>
      <c r="BF39" s="228"/>
      <c r="BG39" s="228"/>
      <c r="BH39" s="228"/>
      <c r="BI39" s="228"/>
      <c r="BJ39" s="228"/>
      <c r="BK39" s="228"/>
      <c r="BL39" s="228"/>
    </row>
    <row r="40" spans="2:64" ht="24.75" customHeight="1">
      <c r="B40" s="131" t="s">
        <v>288</v>
      </c>
      <c r="C40" s="131"/>
      <c r="D40" s="131"/>
      <c r="E40" s="131"/>
      <c r="F40" s="131"/>
      <c r="G40" s="131"/>
      <c r="H40" s="131"/>
      <c r="I40" s="131"/>
      <c r="J40" s="131"/>
      <c r="K40" s="131"/>
      <c r="L40" s="3"/>
      <c r="M40" s="3"/>
      <c r="N40" s="4"/>
      <c r="O40" s="228">
        <f>SUM(Q40:T40)</f>
        <v>90</v>
      </c>
      <c r="P40" s="228"/>
      <c r="Q40" s="228">
        <f>SUM(Q41:R43)</f>
        <v>59</v>
      </c>
      <c r="R40" s="228"/>
      <c r="S40" s="228">
        <f>IF((COUNTIF((S41:T43),"…"))&gt;=1,"…",(IF((SUM(S41:T43))=0,"－",(SUM(S41:T43)))))</f>
        <v>31</v>
      </c>
      <c r="T40" s="228"/>
      <c r="U40" s="228" t="str">
        <f>IF(((COUNTIF((U41:V43),"…"))+(COUNTIF((W40:Z40),"…")))&gt;=1,"…",(IF((SUM(U41:V43))=(SUM(W40:Z40)),(IF((SUM(U41:V43))=0,"－",(SUM(U41:V43)))),"値異常")))</f>
        <v>－</v>
      </c>
      <c r="V40" s="228"/>
      <c r="W40" s="228" t="str">
        <f>IF((COUNTIF((W41:X43),"…"))&gt;=1,"…",(IF((SUM(W41:X43))=0,"－",(SUM(W41:X43)))))</f>
        <v>－</v>
      </c>
      <c r="X40" s="228"/>
      <c r="Y40" s="228" t="str">
        <f>IF((COUNTIF((Y41:Z43),"…"))&gt;=1,"…",(IF((SUM(Y41:Z43))=0,"－",(SUM(Y41:Z43)))))</f>
        <v>－</v>
      </c>
      <c r="Z40" s="228"/>
      <c r="AA40" s="228" t="str">
        <f>IF(((COUNTIF((AA41:AB43),"…"))+(COUNTIF((AC40:AF40),"…")))&gt;=1,"…",(IF((SUM(AA41:AB43))=(SUM(AC40:AF40)),(IF((SUM(AA41:AB43))=0,"－",(SUM(AA41:AB43)))),"値異常")))</f>
        <v>－</v>
      </c>
      <c r="AB40" s="228"/>
      <c r="AC40" s="228" t="str">
        <f>IF((COUNTIF((AC41:AD43),"…"))&gt;=1,"…",(IF((SUM(AC41:AD43))=0,"－",(SUM(AC41:AD43)))))</f>
        <v>－</v>
      </c>
      <c r="AD40" s="228"/>
      <c r="AE40" s="228" t="str">
        <f>IF((COUNTIF((AE41:AF43),"…"))&gt;=1,"…",(IF((SUM(AE41:AF43))=0,"－",(SUM(AE41:AF43)))))</f>
        <v>－</v>
      </c>
      <c r="AF40" s="228"/>
      <c r="AG40" s="228" t="str">
        <f>IF(((COUNTIF((AG41:AH43),"…"))+(COUNTIF((AI40:AL40),"…")))&gt;=1,"…",(IF((SUM(AG41:AH43))=(SUM(AI40:AL40)),(IF((SUM(AG41:AH43))=0,"－",(SUM(AG41:AH43)))),"値異常")))</f>
        <v>－</v>
      </c>
      <c r="AH40" s="228"/>
      <c r="AI40" s="228" t="str">
        <f>IF((COUNTIF((AI41:AJ43),"…"))&gt;=1,"…",(IF((SUM(AI41:AJ43))=0,"－",(SUM(AI41:AJ43)))))</f>
        <v>－</v>
      </c>
      <c r="AJ40" s="228"/>
      <c r="AK40" s="228" t="str">
        <f>IF((COUNTIF((AK41:AL43),"…"))&gt;=1,"…",(IF((SUM(AK41:AL43))=0,"－",(SUM(AK41:AL43)))))</f>
        <v>－</v>
      </c>
      <c r="AL40" s="228"/>
      <c r="AM40" s="228" t="str">
        <f>IF(((COUNTIF((AM41:AN43),"…"))+(COUNTIF((AO40:AR40),"…")))&gt;=1,"…",(IF((SUM(AM41:AN43))=(SUM(AO40:AR40)),(IF((SUM(AM41:AN43))=0,"－",(SUM(AM41:AN43)))),"値異常")))</f>
        <v>－</v>
      </c>
      <c r="AN40" s="228"/>
      <c r="AO40" s="228" t="str">
        <f>IF((COUNTIF((AO41:AP43),"…"))&gt;=1,"…",(IF((SUM(AO41:AP43))=0,"－",(SUM(AO41:AP43)))))</f>
        <v>－</v>
      </c>
      <c r="AP40" s="228"/>
      <c r="AQ40" s="228" t="str">
        <f>IF((COUNTIF((AQ41:AR43),"…"))&gt;=1,"…",(IF((SUM(AQ41:AR43))=0,"－",(SUM(AQ41:AR43)))))</f>
        <v>－</v>
      </c>
      <c r="AR40" s="228"/>
      <c r="AS40" s="228">
        <f>SUM(AU40:AX40)</f>
        <v>90</v>
      </c>
      <c r="AT40" s="228"/>
      <c r="AU40" s="228">
        <f>SUM(AU41:AV43)</f>
        <v>59</v>
      </c>
      <c r="AV40" s="228"/>
      <c r="AW40" s="228">
        <f>IF((COUNTIF((AW41:AX43),"…"))&gt;=1,"…",(IF((SUM(AW41:AX43))=0,"－",(SUM(AW41:AX43)))))</f>
        <v>31</v>
      </c>
      <c r="AX40" s="228"/>
      <c r="AY40" s="228">
        <f>SUM(BA40:BL40)</f>
        <v>-27</v>
      </c>
      <c r="AZ40" s="228"/>
      <c r="BA40" s="228" t="s">
        <v>0</v>
      </c>
      <c r="BB40" s="228"/>
      <c r="BC40" s="228" t="s">
        <v>0</v>
      </c>
      <c r="BD40" s="228"/>
      <c r="BE40" s="228">
        <v>-22</v>
      </c>
      <c r="BF40" s="228"/>
      <c r="BG40" s="228">
        <v>-5</v>
      </c>
      <c r="BH40" s="228"/>
      <c r="BI40" s="228" t="s">
        <v>0</v>
      </c>
      <c r="BJ40" s="228"/>
      <c r="BK40" s="228" t="s">
        <v>0</v>
      </c>
      <c r="BL40" s="228"/>
    </row>
    <row r="41" spans="1:64" ht="24.75" customHeight="1">
      <c r="A41" s="3"/>
      <c r="B41" s="3"/>
      <c r="C41" s="131" t="s">
        <v>289</v>
      </c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4"/>
      <c r="O41" s="228">
        <f>SUM(Q41:T41)</f>
        <v>21</v>
      </c>
      <c r="P41" s="228"/>
      <c r="Q41" s="228">
        <v>15</v>
      </c>
      <c r="R41" s="228"/>
      <c r="S41" s="228">
        <v>6</v>
      </c>
      <c r="T41" s="228"/>
      <c r="U41" s="228" t="str">
        <f>IF((COUNTIF((W41:Z41),"…"))&gt;1,"…",(IF((SUM(W41:Z41))=0,"－",(SUM(W41:Z41)))))</f>
        <v>－</v>
      </c>
      <c r="V41" s="228"/>
      <c r="W41" s="228" t="s">
        <v>0</v>
      </c>
      <c r="X41" s="228"/>
      <c r="Y41" s="228" t="s">
        <v>0</v>
      </c>
      <c r="Z41" s="228"/>
      <c r="AA41" s="228" t="str">
        <f>IF((COUNTIF((AC41:AF41),"…"))&gt;1,"…",(IF((SUM(AC41:AF41))=0,"－",(SUM(AC41:AF41)))))</f>
        <v>－</v>
      </c>
      <c r="AB41" s="228"/>
      <c r="AC41" s="228" t="s">
        <v>0</v>
      </c>
      <c r="AD41" s="228"/>
      <c r="AE41" s="228" t="s">
        <v>0</v>
      </c>
      <c r="AF41" s="228"/>
      <c r="AG41" s="228" t="str">
        <f>IF((COUNTIF((AI41:AL41),"…"))&gt;1,"…",(IF((SUM(AI41:AL41))=0,"－",(SUM(AI41:AL41)))))</f>
        <v>－</v>
      </c>
      <c r="AH41" s="228"/>
      <c r="AI41" s="228" t="s">
        <v>0</v>
      </c>
      <c r="AJ41" s="228"/>
      <c r="AK41" s="228" t="s">
        <v>0</v>
      </c>
      <c r="AL41" s="228"/>
      <c r="AM41" s="228" t="str">
        <f>IF((COUNTIF((AO41:AR41),"…"))&gt;1,"…",(IF((SUM(AO41:AR41))=0,"－",(SUM(AO41:AR41)))))</f>
        <v>－</v>
      </c>
      <c r="AN41" s="228"/>
      <c r="AO41" s="228" t="s">
        <v>0</v>
      </c>
      <c r="AP41" s="228"/>
      <c r="AQ41" s="228" t="s">
        <v>0</v>
      </c>
      <c r="AR41" s="228"/>
      <c r="AS41" s="228">
        <f>SUM(AU41:AX41)</f>
        <v>21</v>
      </c>
      <c r="AT41" s="228"/>
      <c r="AU41" s="228">
        <v>15</v>
      </c>
      <c r="AV41" s="228"/>
      <c r="AW41" s="228">
        <v>6</v>
      </c>
      <c r="AX41" s="228"/>
      <c r="AY41" s="228" t="str">
        <f>IF((COUNTIF((BA41:BL41),"…"))&gt;=1,"…",(IF((SUM(BA41:BL41))=0,"－",(SUM(BA41:BL41)))))</f>
        <v>－</v>
      </c>
      <c r="AZ41" s="228"/>
      <c r="BA41" s="228" t="s">
        <v>0</v>
      </c>
      <c r="BB41" s="228"/>
      <c r="BC41" s="228" t="s">
        <v>0</v>
      </c>
      <c r="BD41" s="228"/>
      <c r="BE41" s="228" t="s">
        <v>0</v>
      </c>
      <c r="BF41" s="228"/>
      <c r="BG41" s="228" t="s">
        <v>0</v>
      </c>
      <c r="BH41" s="228"/>
      <c r="BI41" s="228" t="s">
        <v>0</v>
      </c>
      <c r="BJ41" s="228"/>
      <c r="BK41" s="228" t="s">
        <v>0</v>
      </c>
      <c r="BL41" s="228"/>
    </row>
    <row r="42" spans="1:64" ht="24.75" customHeight="1">
      <c r="A42" s="3"/>
      <c r="B42" s="3"/>
      <c r="C42" s="131" t="s">
        <v>290</v>
      </c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4"/>
      <c r="O42" s="228">
        <f>SUM(Q42:T42)</f>
        <v>35</v>
      </c>
      <c r="P42" s="228"/>
      <c r="Q42" s="228">
        <v>19</v>
      </c>
      <c r="R42" s="228"/>
      <c r="S42" s="228">
        <v>16</v>
      </c>
      <c r="T42" s="228"/>
      <c r="U42" s="228" t="str">
        <f>IF((COUNTIF((W42:Z42),"…"))&gt;1,"…",(IF((SUM(W42:Z42))=0,"－",(SUM(W42:Z42)))))</f>
        <v>－</v>
      </c>
      <c r="V42" s="228"/>
      <c r="W42" s="228" t="s">
        <v>0</v>
      </c>
      <c r="X42" s="228"/>
      <c r="Y42" s="228" t="s">
        <v>0</v>
      </c>
      <c r="Z42" s="228"/>
      <c r="AA42" s="228" t="str">
        <f>IF((COUNTIF((AC42:AF42),"…"))&gt;1,"…",(IF((SUM(AC42:AF42))=0,"－",(SUM(AC42:AF42)))))</f>
        <v>－</v>
      </c>
      <c r="AB42" s="228"/>
      <c r="AC42" s="228" t="s">
        <v>0</v>
      </c>
      <c r="AD42" s="228"/>
      <c r="AE42" s="228" t="s">
        <v>0</v>
      </c>
      <c r="AF42" s="228"/>
      <c r="AG42" s="228" t="str">
        <f>IF((COUNTIF((AI42:AL42),"…"))&gt;1,"…",(IF((SUM(AI42:AL42))=0,"－",(SUM(AI42:AL42)))))</f>
        <v>－</v>
      </c>
      <c r="AH42" s="228"/>
      <c r="AI42" s="228" t="s">
        <v>0</v>
      </c>
      <c r="AJ42" s="228"/>
      <c r="AK42" s="228" t="s">
        <v>0</v>
      </c>
      <c r="AL42" s="228"/>
      <c r="AM42" s="228" t="str">
        <f>IF((COUNTIF((AO42:AR42),"…"))&gt;1,"…",(IF((SUM(AO42:AR42))=0,"－",(SUM(AO42:AR42)))))</f>
        <v>－</v>
      </c>
      <c r="AN42" s="228"/>
      <c r="AO42" s="228" t="s">
        <v>0</v>
      </c>
      <c r="AP42" s="228"/>
      <c r="AQ42" s="228" t="s">
        <v>0</v>
      </c>
      <c r="AR42" s="228"/>
      <c r="AS42" s="228">
        <f>SUM(AU42:AX42)</f>
        <v>35</v>
      </c>
      <c r="AT42" s="228"/>
      <c r="AU42" s="228">
        <v>19</v>
      </c>
      <c r="AV42" s="228"/>
      <c r="AW42" s="228">
        <v>16</v>
      </c>
      <c r="AX42" s="228"/>
      <c r="AY42" s="228" t="str">
        <f>IF((COUNTIF((BA42:BL42),"…"))&gt;=1,"…",(IF((SUM(BA42:BL42))=0,"－",(SUM(BA42:BL42)))))</f>
        <v>－</v>
      </c>
      <c r="AZ42" s="228"/>
      <c r="BA42" s="228" t="s">
        <v>0</v>
      </c>
      <c r="BB42" s="228"/>
      <c r="BC42" s="228" t="s">
        <v>0</v>
      </c>
      <c r="BD42" s="228"/>
      <c r="BE42" s="228" t="s">
        <v>0</v>
      </c>
      <c r="BF42" s="228"/>
      <c r="BG42" s="228" t="s">
        <v>0</v>
      </c>
      <c r="BH42" s="228"/>
      <c r="BI42" s="228" t="s">
        <v>0</v>
      </c>
      <c r="BJ42" s="228"/>
      <c r="BK42" s="228" t="s">
        <v>0</v>
      </c>
      <c r="BL42" s="228"/>
    </row>
    <row r="43" spans="1:64" ht="24.75" customHeight="1">
      <c r="A43" s="3"/>
      <c r="B43" s="3"/>
      <c r="C43" s="131" t="s">
        <v>291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4"/>
      <c r="O43" s="228">
        <f>SUM(Q43:T43)</f>
        <v>34</v>
      </c>
      <c r="P43" s="228"/>
      <c r="Q43" s="228">
        <v>25</v>
      </c>
      <c r="R43" s="228"/>
      <c r="S43" s="228">
        <v>9</v>
      </c>
      <c r="T43" s="228"/>
      <c r="U43" s="228" t="str">
        <f>IF((COUNTIF((W43:Z43),"…"))&gt;1,"…",(IF((SUM(W43:Z43))=0,"－",(SUM(W43:Z43)))))</f>
        <v>－</v>
      </c>
      <c r="V43" s="228"/>
      <c r="W43" s="228" t="s">
        <v>0</v>
      </c>
      <c r="X43" s="228"/>
      <c r="Y43" s="228" t="s">
        <v>0</v>
      </c>
      <c r="Z43" s="228"/>
      <c r="AA43" s="228" t="str">
        <f>IF((COUNTIF((AC43:AF43),"…"))&gt;1,"…",(IF((SUM(AC43:AF43))=0,"－",(SUM(AC43:AF43)))))</f>
        <v>－</v>
      </c>
      <c r="AB43" s="228"/>
      <c r="AC43" s="228" t="s">
        <v>0</v>
      </c>
      <c r="AD43" s="228"/>
      <c r="AE43" s="228" t="s">
        <v>0</v>
      </c>
      <c r="AF43" s="228"/>
      <c r="AG43" s="228" t="str">
        <f>IF((COUNTIF((AI43:AL43),"…"))&gt;1,"…",(IF((SUM(AI43:AL43))=0,"－",(SUM(AI43:AL43)))))</f>
        <v>－</v>
      </c>
      <c r="AH43" s="228"/>
      <c r="AI43" s="228" t="s">
        <v>0</v>
      </c>
      <c r="AJ43" s="228"/>
      <c r="AK43" s="228" t="s">
        <v>0</v>
      </c>
      <c r="AL43" s="228"/>
      <c r="AM43" s="228" t="str">
        <f>IF((COUNTIF((AO43:AR43),"…"))&gt;1,"…",(IF((SUM(AO43:AR43))=0,"－",(SUM(AO43:AR43)))))</f>
        <v>－</v>
      </c>
      <c r="AN43" s="228"/>
      <c r="AO43" s="228" t="s">
        <v>0</v>
      </c>
      <c r="AP43" s="228"/>
      <c r="AQ43" s="228" t="s">
        <v>0</v>
      </c>
      <c r="AR43" s="228"/>
      <c r="AS43" s="228">
        <f>SUM(AU43:AX43)</f>
        <v>34</v>
      </c>
      <c r="AT43" s="228"/>
      <c r="AU43" s="228">
        <v>25</v>
      </c>
      <c r="AV43" s="228"/>
      <c r="AW43" s="228">
        <v>9</v>
      </c>
      <c r="AX43" s="228"/>
      <c r="AY43" s="228" t="str">
        <f>IF((COUNTIF((BA43:BL43),"…"))&gt;=1,"…",(IF((SUM(BA43:BL43))=0,"－",(SUM(BA43:BL43)))))</f>
        <v>－</v>
      </c>
      <c r="AZ43" s="228"/>
      <c r="BA43" s="228" t="s">
        <v>0</v>
      </c>
      <c r="BB43" s="228"/>
      <c r="BC43" s="228" t="s">
        <v>0</v>
      </c>
      <c r="BD43" s="228"/>
      <c r="BE43" s="228" t="s">
        <v>0</v>
      </c>
      <c r="BF43" s="228"/>
      <c r="BG43" s="228" t="s">
        <v>0</v>
      </c>
      <c r="BH43" s="228"/>
      <c r="BI43" s="228" t="s">
        <v>0</v>
      </c>
      <c r="BJ43" s="228"/>
      <c r="BK43" s="228" t="s">
        <v>0</v>
      </c>
      <c r="BL43" s="228"/>
    </row>
    <row r="44" spans="1:64" ht="24.75" customHeight="1">
      <c r="A44" s="3"/>
      <c r="B44" s="3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4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28"/>
      <c r="BD44" s="228"/>
      <c r="BE44" s="228" t="s">
        <v>0</v>
      </c>
      <c r="BF44" s="228"/>
      <c r="BG44" s="228" t="s">
        <v>0</v>
      </c>
      <c r="BH44" s="228"/>
      <c r="BI44" s="228"/>
      <c r="BJ44" s="228"/>
      <c r="BK44" s="228"/>
      <c r="BL44" s="228"/>
    </row>
    <row r="45" spans="2:64" ht="24.75" customHeight="1">
      <c r="B45" s="131" t="s">
        <v>287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2"/>
      <c r="M45" s="12"/>
      <c r="N45" s="4"/>
      <c r="O45" s="228">
        <f>SUM(Q45:T45)</f>
        <v>16</v>
      </c>
      <c r="P45" s="228"/>
      <c r="Q45" s="228">
        <f>SUM(Q46:R47)</f>
        <v>7</v>
      </c>
      <c r="R45" s="228"/>
      <c r="S45" s="228">
        <f>SUM(S46:T47)</f>
        <v>9</v>
      </c>
      <c r="T45" s="228"/>
      <c r="U45" s="228" t="str">
        <f>IF(((COUNTIF((U46:V48),"…"))+(COUNTIF((W45:Z45),"…")))&gt;=1,"…",(IF((SUM(U46:V48))=(SUM(W45:Z45)),(IF((SUM(U46:V48))=0,"－",(SUM(U46:V48)))),"値異常")))</f>
        <v>－</v>
      </c>
      <c r="V45" s="228"/>
      <c r="W45" s="228" t="str">
        <f>IF((COUNTIF((W46:X48),"…"))&gt;=1,"…",(IF((SUM(W46:X48))=0,"－",(SUM(W46:X48)))))</f>
        <v>－</v>
      </c>
      <c r="X45" s="228"/>
      <c r="Y45" s="228" t="str">
        <f>IF((COUNTIF((Y46:Z48),"…"))&gt;=1,"…",(IF((SUM(Y46:Z48))=0,"－",(SUM(Y46:Z48)))))</f>
        <v>－</v>
      </c>
      <c r="Z45" s="228"/>
      <c r="AA45" s="228" t="str">
        <f>IF(((COUNTIF((AA46:AB48),"…"))+(COUNTIF((AC45:AF45),"…")))&gt;=1,"…",(IF((SUM(AA46:AB48))=(SUM(AC45:AF45)),(IF((SUM(AA46:AB48))=0,"－",(SUM(AA46:AB48)))),"値異常")))</f>
        <v>－</v>
      </c>
      <c r="AB45" s="228"/>
      <c r="AC45" s="228" t="str">
        <f>IF((COUNTIF((AC46:AD48),"…"))&gt;=1,"…",(IF((SUM(AC46:AD48))=0,"－",(SUM(AC46:AD48)))))</f>
        <v>－</v>
      </c>
      <c r="AD45" s="228"/>
      <c r="AE45" s="228" t="str">
        <f>IF((COUNTIF((AE46:AF48),"…"))&gt;=1,"…",(IF((SUM(AE46:AF48))=0,"－",(SUM(AE46:AF48)))))</f>
        <v>－</v>
      </c>
      <c r="AF45" s="228"/>
      <c r="AG45" s="228" t="str">
        <f>IF(((COUNTIF((AG46:AH48),"…"))+(COUNTIF((AI45:AL45),"…")))&gt;=1,"…",(IF((SUM(AG46:AH48))=(SUM(AI45:AL45)),(IF((SUM(AG46:AH48))=0,"－",(SUM(AG46:AH48)))),"値異常")))</f>
        <v>－</v>
      </c>
      <c r="AH45" s="228"/>
      <c r="AI45" s="228" t="str">
        <f>IF((COUNTIF((AI46:AJ48),"…"))&gt;=1,"…",(IF((SUM(AI46:AJ48))=0,"－",(SUM(AI46:AJ48)))))</f>
        <v>－</v>
      </c>
      <c r="AJ45" s="228"/>
      <c r="AK45" s="228" t="str">
        <f>IF((COUNTIF((AK46:AL48),"…"))&gt;=1,"…",(IF((SUM(AK46:AL48))=0,"－",(SUM(AK46:AL48)))))</f>
        <v>－</v>
      </c>
      <c r="AL45" s="228"/>
      <c r="AM45" s="228" t="str">
        <f>IF(((COUNTIF((AM46:AN48),"…"))+(COUNTIF((AO45:AR45),"…")))&gt;=1,"…",(IF((SUM(AM46:AN48))=(SUM(AO45:AR45)),(IF((SUM(AM46:AN48))=0,"－",(SUM(AM46:AN48)))),"値異常")))</f>
        <v>－</v>
      </c>
      <c r="AN45" s="228"/>
      <c r="AO45" s="228" t="str">
        <f>IF((COUNTIF((AO46:AP48),"…"))&gt;=1,"…",(IF((SUM(AO46:AP48))=0,"－",(SUM(AO46:AP48)))))</f>
        <v>－</v>
      </c>
      <c r="AP45" s="228"/>
      <c r="AQ45" s="228" t="str">
        <f>IF((COUNTIF((AQ46:AR48),"…"))&gt;=1,"…",(IF((SUM(AQ46:AR48))=0,"－",(SUM(AQ46:AR48)))))</f>
        <v>－</v>
      </c>
      <c r="AR45" s="228"/>
      <c r="AS45" s="228">
        <f>SUM(AU45:AX45)</f>
        <v>16</v>
      </c>
      <c r="AT45" s="228"/>
      <c r="AU45" s="228">
        <f>SUM(AU46:AV47)</f>
        <v>7</v>
      </c>
      <c r="AV45" s="228"/>
      <c r="AW45" s="228">
        <f>SUM(AW46:AX47)</f>
        <v>9</v>
      </c>
      <c r="AX45" s="228"/>
      <c r="AY45" s="228">
        <f>SUM(BA45:BL45)</f>
        <v>-55</v>
      </c>
      <c r="AZ45" s="228"/>
      <c r="BA45" s="228" t="s">
        <v>0</v>
      </c>
      <c r="BB45" s="228"/>
      <c r="BC45" s="228" t="s">
        <v>0</v>
      </c>
      <c r="BD45" s="228"/>
      <c r="BE45" s="228">
        <v>-46</v>
      </c>
      <c r="BF45" s="228"/>
      <c r="BG45" s="228">
        <v>-9</v>
      </c>
      <c r="BH45" s="228"/>
      <c r="BI45" s="228" t="s">
        <v>0</v>
      </c>
      <c r="BJ45" s="228"/>
      <c r="BK45" s="228" t="s">
        <v>0</v>
      </c>
      <c r="BL45" s="228"/>
    </row>
    <row r="46" spans="1:64" ht="24.75" customHeight="1">
      <c r="A46" s="3"/>
      <c r="B46" s="3"/>
      <c r="C46" s="131" t="s">
        <v>292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7"/>
      <c r="O46" s="228">
        <f>SUM(Q46:T46)</f>
        <v>14</v>
      </c>
      <c r="P46" s="228"/>
      <c r="Q46" s="228">
        <v>5</v>
      </c>
      <c r="R46" s="228"/>
      <c r="S46" s="228">
        <v>9</v>
      </c>
      <c r="T46" s="228"/>
      <c r="U46" s="228" t="str">
        <f>IF((COUNTIF((W46:Z46),"…"))&gt;1,"…",(IF((SUM(W46:Z46))=0,"－",(SUM(W46:Z46)))))</f>
        <v>－</v>
      </c>
      <c r="V46" s="228"/>
      <c r="W46" s="228" t="s">
        <v>0</v>
      </c>
      <c r="X46" s="228"/>
      <c r="Y46" s="228" t="s">
        <v>0</v>
      </c>
      <c r="Z46" s="228"/>
      <c r="AA46" s="228" t="str">
        <f>IF((COUNTIF((AC46:AF46),"…"))&gt;1,"…",(IF((SUM(AC46:AF46))=0,"－",(SUM(AC46:AF46)))))</f>
        <v>－</v>
      </c>
      <c r="AB46" s="228"/>
      <c r="AC46" s="228" t="s">
        <v>0</v>
      </c>
      <c r="AD46" s="228"/>
      <c r="AE46" s="228" t="s">
        <v>0</v>
      </c>
      <c r="AF46" s="228"/>
      <c r="AG46" s="228" t="str">
        <f>IF((COUNTIF((AI46:AL46),"…"))&gt;1,"…",(IF((SUM(AI46:AL46))=0,"－",(SUM(AI46:AL46)))))</f>
        <v>－</v>
      </c>
      <c r="AH46" s="228"/>
      <c r="AI46" s="228" t="s">
        <v>0</v>
      </c>
      <c r="AJ46" s="228"/>
      <c r="AK46" s="228" t="s">
        <v>0</v>
      </c>
      <c r="AL46" s="228"/>
      <c r="AM46" s="228" t="str">
        <f>IF((COUNTIF((AO46:AR46),"…"))&gt;1,"…",(IF((SUM(AO46:AR46))=0,"－",(SUM(AO46:AR46)))))</f>
        <v>－</v>
      </c>
      <c r="AN46" s="228"/>
      <c r="AO46" s="228" t="s">
        <v>0</v>
      </c>
      <c r="AP46" s="228"/>
      <c r="AQ46" s="228" t="s">
        <v>0</v>
      </c>
      <c r="AR46" s="228"/>
      <c r="AS46" s="228">
        <f>SUM(AU46:AX46)</f>
        <v>14</v>
      </c>
      <c r="AT46" s="228"/>
      <c r="AU46" s="228">
        <v>5</v>
      </c>
      <c r="AV46" s="228"/>
      <c r="AW46" s="228">
        <v>9</v>
      </c>
      <c r="AX46" s="228"/>
      <c r="AY46" s="228" t="str">
        <f>IF((COUNTIF((BA46:BL46),"…"))&gt;=1,"…",(IF((SUM(BA46:BL46))=0,"－",(SUM(BA46:BL46)))))</f>
        <v>－</v>
      </c>
      <c r="AZ46" s="228"/>
      <c r="BA46" s="228" t="s">
        <v>0</v>
      </c>
      <c r="BB46" s="228"/>
      <c r="BC46" s="228" t="s">
        <v>0</v>
      </c>
      <c r="BD46" s="228"/>
      <c r="BE46" s="228" t="s">
        <v>0</v>
      </c>
      <c r="BF46" s="228"/>
      <c r="BG46" s="228" t="s">
        <v>0</v>
      </c>
      <c r="BH46" s="228"/>
      <c r="BI46" s="228" t="s">
        <v>0</v>
      </c>
      <c r="BJ46" s="228"/>
      <c r="BK46" s="228" t="s">
        <v>0</v>
      </c>
      <c r="BL46" s="228"/>
    </row>
    <row r="47" spans="1:64" ht="24.75" customHeight="1">
      <c r="A47" s="3"/>
      <c r="B47" s="3"/>
      <c r="C47" s="131" t="s">
        <v>293</v>
      </c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7"/>
      <c r="O47" s="228">
        <f>SUM(Q47:T47)</f>
        <v>2</v>
      </c>
      <c r="P47" s="228"/>
      <c r="Q47" s="228">
        <v>2</v>
      </c>
      <c r="R47" s="228"/>
      <c r="S47" s="228" t="s">
        <v>0</v>
      </c>
      <c r="T47" s="228"/>
      <c r="U47" s="228" t="str">
        <f>IF((COUNTIF((W47:Z47),"…"))&gt;1,"…",(IF((SUM(W47:Z47))=0,"－",(SUM(W47:Z47)))))</f>
        <v>－</v>
      </c>
      <c r="V47" s="228"/>
      <c r="W47" s="228" t="s">
        <v>0</v>
      </c>
      <c r="X47" s="228"/>
      <c r="Y47" s="228" t="s">
        <v>0</v>
      </c>
      <c r="Z47" s="228"/>
      <c r="AA47" s="228" t="str">
        <f>IF((COUNTIF((AC47:AF47),"…"))&gt;1,"…",(IF((SUM(AC47:AF47))=0,"－",(SUM(AC47:AF47)))))</f>
        <v>－</v>
      </c>
      <c r="AB47" s="228"/>
      <c r="AC47" s="228" t="s">
        <v>0</v>
      </c>
      <c r="AD47" s="228"/>
      <c r="AE47" s="228" t="s">
        <v>0</v>
      </c>
      <c r="AF47" s="228"/>
      <c r="AG47" s="228" t="str">
        <f>IF((COUNTIF((AI47:AL47),"…"))&gt;1,"…",(IF((SUM(AI47:AL47))=0,"－",(SUM(AI47:AL47)))))</f>
        <v>－</v>
      </c>
      <c r="AH47" s="228"/>
      <c r="AI47" s="228" t="s">
        <v>0</v>
      </c>
      <c r="AJ47" s="228"/>
      <c r="AK47" s="228" t="s">
        <v>0</v>
      </c>
      <c r="AL47" s="228"/>
      <c r="AM47" s="228" t="str">
        <f>IF((COUNTIF((AO47:AR47),"…"))&gt;1,"…",(IF((SUM(AO47:AR47))=0,"－",(SUM(AO47:AR47)))))</f>
        <v>－</v>
      </c>
      <c r="AN47" s="228"/>
      <c r="AO47" s="228" t="s">
        <v>0</v>
      </c>
      <c r="AP47" s="228"/>
      <c r="AQ47" s="228" t="s">
        <v>0</v>
      </c>
      <c r="AR47" s="228"/>
      <c r="AS47" s="228">
        <f>SUM(AU47:AX47)</f>
        <v>2</v>
      </c>
      <c r="AT47" s="228"/>
      <c r="AU47" s="228">
        <v>2</v>
      </c>
      <c r="AV47" s="228"/>
      <c r="AW47" s="228" t="s">
        <v>0</v>
      </c>
      <c r="AX47" s="228"/>
      <c r="AY47" s="228" t="str">
        <f>IF((COUNTIF((BA47:BL47),"…"))&gt;=1,"…",(IF((SUM(BA47:BL47))=0,"－",(SUM(BA47:BL47)))))</f>
        <v>－</v>
      </c>
      <c r="AZ47" s="228"/>
      <c r="BA47" s="228" t="s">
        <v>0</v>
      </c>
      <c r="BB47" s="228"/>
      <c r="BC47" s="228" t="s">
        <v>0</v>
      </c>
      <c r="BD47" s="228"/>
      <c r="BE47" s="228" t="s">
        <v>0</v>
      </c>
      <c r="BF47" s="228"/>
      <c r="BG47" s="228" t="s">
        <v>0</v>
      </c>
      <c r="BH47" s="228"/>
      <c r="BI47" s="228" t="s">
        <v>0</v>
      </c>
      <c r="BJ47" s="228"/>
      <c r="BK47" s="228" t="s">
        <v>0</v>
      </c>
      <c r="BL47" s="228"/>
    </row>
    <row r="48" spans="1:64" ht="24.75" customHeight="1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4"/>
      <c r="O48" s="228"/>
      <c r="P48" s="228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  <c r="AY48" s="228"/>
      <c r="AZ48" s="228"/>
      <c r="BA48" s="228"/>
      <c r="BB48" s="228"/>
      <c r="BC48" s="228"/>
      <c r="BD48" s="228"/>
      <c r="BE48" s="228"/>
      <c r="BF48" s="228"/>
      <c r="BG48" s="228"/>
      <c r="BH48" s="228"/>
      <c r="BI48" s="228"/>
      <c r="BJ48" s="228"/>
      <c r="BK48" s="228"/>
      <c r="BL48" s="228"/>
    </row>
    <row r="49" spans="1:64" ht="18" customHeight="1">
      <c r="A49" s="7" t="s">
        <v>188</v>
      </c>
      <c r="B49" s="169" t="s">
        <v>294</v>
      </c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28"/>
      <c r="R49" s="3" t="s">
        <v>188</v>
      </c>
      <c r="S49" s="127" t="s">
        <v>385</v>
      </c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3"/>
      <c r="AI49" s="3"/>
      <c r="AJ49" s="3"/>
      <c r="AK49" s="3"/>
      <c r="AL49" s="3"/>
      <c r="AM49" s="3"/>
      <c r="AN49" s="3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167" t="s">
        <v>85</v>
      </c>
      <c r="BI49" s="168"/>
      <c r="BJ49" s="168"/>
      <c r="BK49" s="168"/>
      <c r="BL49" s="168"/>
    </row>
    <row r="50" spans="1:64" ht="18" customHeight="1">
      <c r="A50" s="1" t="s">
        <v>188</v>
      </c>
      <c r="B50" s="210" t="s">
        <v>295</v>
      </c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R50" s="3" t="s">
        <v>188</v>
      </c>
      <c r="S50" s="127" t="s">
        <v>301</v>
      </c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8"/>
      <c r="AK50" s="128"/>
      <c r="AL50" s="128"/>
      <c r="AM50" s="128"/>
      <c r="BG50" s="165" t="s">
        <v>86</v>
      </c>
      <c r="BH50" s="166"/>
      <c r="BI50" s="166"/>
      <c r="BJ50" s="166"/>
      <c r="BK50" s="166"/>
      <c r="BL50" s="166"/>
    </row>
    <row r="51" spans="1:64" ht="18" customHeight="1">
      <c r="A51" s="1" t="s">
        <v>188</v>
      </c>
      <c r="B51" s="210" t="s">
        <v>296</v>
      </c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S51" s="42" t="s">
        <v>302</v>
      </c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BF51" s="142" t="s">
        <v>192</v>
      </c>
      <c r="BG51" s="142"/>
      <c r="BH51" s="142"/>
      <c r="BI51" s="142"/>
      <c r="BJ51" s="142"/>
      <c r="BK51" s="142"/>
      <c r="BL51" s="142"/>
    </row>
    <row r="52" spans="1:16" ht="18" customHeight="1">
      <c r="A52" s="1" t="s">
        <v>188</v>
      </c>
      <c r="B52" s="210" t="s">
        <v>297</v>
      </c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</row>
    <row r="53" ht="18" customHeight="1">
      <c r="BB53" s="33"/>
    </row>
  </sheetData>
  <mergeCells count="1057">
    <mergeCell ref="S50:AM50"/>
    <mergeCell ref="BG24:BH24"/>
    <mergeCell ref="BE24:BF24"/>
    <mergeCell ref="AM24:AN24"/>
    <mergeCell ref="BC39:BD39"/>
    <mergeCell ref="BC35:BD35"/>
    <mergeCell ref="BC36:BD36"/>
    <mergeCell ref="BA25:BB25"/>
    <mergeCell ref="BC42:BD42"/>
    <mergeCell ref="BC43:BD43"/>
    <mergeCell ref="AQ6:AR6"/>
    <mergeCell ref="BI7:BJ7"/>
    <mergeCell ref="BC25:BD25"/>
    <mergeCell ref="BI24:BJ24"/>
    <mergeCell ref="BE22:BF22"/>
    <mergeCell ref="AW22:AX22"/>
    <mergeCell ref="AY22:AZ22"/>
    <mergeCell ref="BA22:BB22"/>
    <mergeCell ref="AW25:AX25"/>
    <mergeCell ref="BC22:BD22"/>
    <mergeCell ref="BC34:BD34"/>
    <mergeCell ref="S25:T25"/>
    <mergeCell ref="U26:V26"/>
    <mergeCell ref="BK25:BL25"/>
    <mergeCell ref="AS26:AT26"/>
    <mergeCell ref="AU26:AV26"/>
    <mergeCell ref="AW26:AX26"/>
    <mergeCell ref="AY26:AZ26"/>
    <mergeCell ref="AA26:AB26"/>
    <mergeCell ref="BK30:BL30"/>
    <mergeCell ref="BF51:BL51"/>
    <mergeCell ref="BG28:BH28"/>
    <mergeCell ref="BG25:BH25"/>
    <mergeCell ref="BE25:BF25"/>
    <mergeCell ref="BI25:BJ25"/>
    <mergeCell ref="BI26:BJ26"/>
    <mergeCell ref="BK31:BL31"/>
    <mergeCell ref="BI29:BJ29"/>
    <mergeCell ref="BK29:BL29"/>
    <mergeCell ref="BI30:BJ30"/>
    <mergeCell ref="AO7:AP7"/>
    <mergeCell ref="BC7:BD7"/>
    <mergeCell ref="BA7:BB7"/>
    <mergeCell ref="BK6:BL6"/>
    <mergeCell ref="AQ7:AR7"/>
    <mergeCell ref="BI6:BJ6"/>
    <mergeCell ref="BE7:BF7"/>
    <mergeCell ref="AY7:AZ7"/>
    <mergeCell ref="BK7:BL7"/>
    <mergeCell ref="BG7:BH7"/>
    <mergeCell ref="Y7:Z7"/>
    <mergeCell ref="AA7:AB7"/>
    <mergeCell ref="AM7:AN7"/>
    <mergeCell ref="AC7:AD7"/>
    <mergeCell ref="AE7:AF7"/>
    <mergeCell ref="AG7:AH7"/>
    <mergeCell ref="AK7:AL7"/>
    <mergeCell ref="AI7:AJ7"/>
    <mergeCell ref="AG24:AH24"/>
    <mergeCell ref="W26:X26"/>
    <mergeCell ref="Y26:Z26"/>
    <mergeCell ref="C26:M26"/>
    <mergeCell ref="O26:P26"/>
    <mergeCell ref="Q26:R26"/>
    <mergeCell ref="S26:T26"/>
    <mergeCell ref="W24:X24"/>
    <mergeCell ref="Y24:Z24"/>
    <mergeCell ref="AA24:AB24"/>
    <mergeCell ref="BC32:BD32"/>
    <mergeCell ref="BC8:BD8"/>
    <mergeCell ref="BC13:BD13"/>
    <mergeCell ref="BC29:BD29"/>
    <mergeCell ref="BC31:BD31"/>
    <mergeCell ref="BC24:BD24"/>
    <mergeCell ref="BC28:BD28"/>
    <mergeCell ref="BC26:BD26"/>
    <mergeCell ref="BC23:BD23"/>
    <mergeCell ref="BI31:BJ31"/>
    <mergeCell ref="BK26:BL26"/>
    <mergeCell ref="BK24:BL24"/>
    <mergeCell ref="AW30:AX30"/>
    <mergeCell ref="BA30:BB30"/>
    <mergeCell ref="BA24:BB24"/>
    <mergeCell ref="AW24:AX24"/>
    <mergeCell ref="BA26:BB26"/>
    <mergeCell ref="BE26:BF26"/>
    <mergeCell ref="BG26:BH26"/>
    <mergeCell ref="BK28:BL28"/>
    <mergeCell ref="BA31:BB31"/>
    <mergeCell ref="AY31:AZ31"/>
    <mergeCell ref="AU30:AV30"/>
    <mergeCell ref="BI28:BJ28"/>
    <mergeCell ref="BG29:BH29"/>
    <mergeCell ref="BG31:BH31"/>
    <mergeCell ref="BG30:BH30"/>
    <mergeCell ref="BC30:BD30"/>
    <mergeCell ref="BE31:BF31"/>
    <mergeCell ref="AO31:AP31"/>
    <mergeCell ref="AQ31:AR31"/>
    <mergeCell ref="AW31:AX31"/>
    <mergeCell ref="AK31:AL31"/>
    <mergeCell ref="AS31:AT31"/>
    <mergeCell ref="AM31:AN31"/>
    <mergeCell ref="AU31:AV31"/>
    <mergeCell ref="AS30:AT30"/>
    <mergeCell ref="AM30:AN30"/>
    <mergeCell ref="AO30:AP30"/>
    <mergeCell ref="AQ30:AR30"/>
    <mergeCell ref="AI24:AJ24"/>
    <mergeCell ref="AK24:AL24"/>
    <mergeCell ref="O31:P31"/>
    <mergeCell ref="Q31:R31"/>
    <mergeCell ref="S31:T31"/>
    <mergeCell ref="U31:V31"/>
    <mergeCell ref="AE31:AF31"/>
    <mergeCell ref="AG31:AH31"/>
    <mergeCell ref="AI31:AJ31"/>
    <mergeCell ref="AE30:AF30"/>
    <mergeCell ref="AO24:AP24"/>
    <mergeCell ref="AQ24:AR24"/>
    <mergeCell ref="AS24:AT24"/>
    <mergeCell ref="AU24:AV24"/>
    <mergeCell ref="AO22:AP22"/>
    <mergeCell ref="AQ22:AR22"/>
    <mergeCell ref="AS22:AT22"/>
    <mergeCell ref="AU22:AV22"/>
    <mergeCell ref="AI22:AJ22"/>
    <mergeCell ref="AK22:AL22"/>
    <mergeCell ref="AM22:AN22"/>
    <mergeCell ref="W22:X22"/>
    <mergeCell ref="Y22:Z22"/>
    <mergeCell ref="AA22:AB22"/>
    <mergeCell ref="AC22:AD22"/>
    <mergeCell ref="AG22:AH22"/>
    <mergeCell ref="O22:P22"/>
    <mergeCell ref="Q22:R22"/>
    <mergeCell ref="S22:T22"/>
    <mergeCell ref="U22:V22"/>
    <mergeCell ref="BK36:BL36"/>
    <mergeCell ref="BH49:BL49"/>
    <mergeCell ref="BG50:BL50"/>
    <mergeCell ref="BG36:BH36"/>
    <mergeCell ref="BI36:BJ36"/>
    <mergeCell ref="BK48:BL48"/>
    <mergeCell ref="BI42:BJ42"/>
    <mergeCell ref="BK42:BL42"/>
    <mergeCell ref="BG40:BH40"/>
    <mergeCell ref="BI40:BJ40"/>
    <mergeCell ref="B49:Q49"/>
    <mergeCell ref="B50:P50"/>
    <mergeCell ref="BA36:BB36"/>
    <mergeCell ref="BE36:BF36"/>
    <mergeCell ref="AU36:AV36"/>
    <mergeCell ref="AW36:AX36"/>
    <mergeCell ref="AY36:AZ36"/>
    <mergeCell ref="AK36:AL36"/>
    <mergeCell ref="AM36:AN36"/>
    <mergeCell ref="AO36:AP36"/>
    <mergeCell ref="AS36:AT36"/>
    <mergeCell ref="AC36:AD36"/>
    <mergeCell ref="AE36:AF36"/>
    <mergeCell ref="AG36:AH36"/>
    <mergeCell ref="AI36:AJ36"/>
    <mergeCell ref="BI35:BJ35"/>
    <mergeCell ref="BK35:BL35"/>
    <mergeCell ref="O36:P36"/>
    <mergeCell ref="Q36:R36"/>
    <mergeCell ref="S36:T36"/>
    <mergeCell ref="U36:V36"/>
    <mergeCell ref="W36:X36"/>
    <mergeCell ref="Y36:Z36"/>
    <mergeCell ref="AA36:AB36"/>
    <mergeCell ref="AQ36:AR36"/>
    <mergeCell ref="AM35:AN35"/>
    <mergeCell ref="AO35:AP35"/>
    <mergeCell ref="AQ35:AR35"/>
    <mergeCell ref="AS35:AT35"/>
    <mergeCell ref="AE35:AF35"/>
    <mergeCell ref="AG35:AH35"/>
    <mergeCell ref="AI35:AJ35"/>
    <mergeCell ref="AK35:AL35"/>
    <mergeCell ref="W35:X35"/>
    <mergeCell ref="Y35:Z35"/>
    <mergeCell ref="AA35:AB35"/>
    <mergeCell ref="AC35:AD35"/>
    <mergeCell ref="O35:P35"/>
    <mergeCell ref="Q35:R35"/>
    <mergeCell ref="S35:T35"/>
    <mergeCell ref="U35:V35"/>
    <mergeCell ref="AK34:AL34"/>
    <mergeCell ref="AM34:AN34"/>
    <mergeCell ref="AO34:AP34"/>
    <mergeCell ref="AQ34:AR34"/>
    <mergeCell ref="W34:X34"/>
    <mergeCell ref="Y34:Z34"/>
    <mergeCell ref="AA34:AB34"/>
    <mergeCell ref="AC34:AD34"/>
    <mergeCell ref="O34:P34"/>
    <mergeCell ref="Q34:R34"/>
    <mergeCell ref="S34:T34"/>
    <mergeCell ref="U34:V34"/>
    <mergeCell ref="BE43:BF43"/>
    <mergeCell ref="BG43:BH43"/>
    <mergeCell ref="BI43:BJ43"/>
    <mergeCell ref="BK43:BL43"/>
    <mergeCell ref="O43:P43"/>
    <mergeCell ref="Q43:R43"/>
    <mergeCell ref="S43:T43"/>
    <mergeCell ref="U43:V43"/>
    <mergeCell ref="W43:X43"/>
    <mergeCell ref="Y43:Z43"/>
    <mergeCell ref="AA43:AB43"/>
    <mergeCell ref="AG43:AH43"/>
    <mergeCell ref="AC43:AD43"/>
    <mergeCell ref="AE43:AF43"/>
    <mergeCell ref="W42:X42"/>
    <mergeCell ref="Y42:Z42"/>
    <mergeCell ref="AA42:AB42"/>
    <mergeCell ref="AC42:AD42"/>
    <mergeCell ref="O42:P42"/>
    <mergeCell ref="Q42:R42"/>
    <mergeCell ref="S42:T42"/>
    <mergeCell ref="U42:V42"/>
    <mergeCell ref="AU34:AV34"/>
    <mergeCell ref="AW34:AX34"/>
    <mergeCell ref="BK34:BL34"/>
    <mergeCell ref="BK41:BL41"/>
    <mergeCell ref="AU35:AV35"/>
    <mergeCell ref="AW35:AX35"/>
    <mergeCell ref="AY35:AZ35"/>
    <mergeCell ref="BA35:BB35"/>
    <mergeCell ref="BE35:BF35"/>
    <mergeCell ref="BG35:BH35"/>
    <mergeCell ref="AS42:AT42"/>
    <mergeCell ref="AU42:AV42"/>
    <mergeCell ref="BI34:BJ34"/>
    <mergeCell ref="AS41:AT41"/>
    <mergeCell ref="AU41:AV41"/>
    <mergeCell ref="AW41:AX41"/>
    <mergeCell ref="AY41:AZ41"/>
    <mergeCell ref="BA41:BB41"/>
    <mergeCell ref="BI41:BJ41"/>
    <mergeCell ref="AS34:AT34"/>
    <mergeCell ref="AM43:AN43"/>
    <mergeCell ref="AO43:AP43"/>
    <mergeCell ref="BG34:BH34"/>
    <mergeCell ref="AM42:AN42"/>
    <mergeCell ref="AO42:AP42"/>
    <mergeCell ref="AQ42:AR42"/>
    <mergeCell ref="AY42:AZ42"/>
    <mergeCell ref="BA42:BB42"/>
    <mergeCell ref="BE42:BF42"/>
    <mergeCell ref="BG42:BH42"/>
    <mergeCell ref="BE34:BF34"/>
    <mergeCell ref="AM41:AN41"/>
    <mergeCell ref="AQ41:AR41"/>
    <mergeCell ref="AI43:AJ43"/>
    <mergeCell ref="AK43:AL43"/>
    <mergeCell ref="AQ43:AR43"/>
    <mergeCell ref="AS43:AT43"/>
    <mergeCell ref="AU43:AV43"/>
    <mergeCell ref="AY34:AZ34"/>
    <mergeCell ref="BA34:BB34"/>
    <mergeCell ref="AE42:AF42"/>
    <mergeCell ref="AG42:AH42"/>
    <mergeCell ref="AI42:AJ42"/>
    <mergeCell ref="AK42:AL42"/>
    <mergeCell ref="AW42:AX42"/>
    <mergeCell ref="AE34:AF34"/>
    <mergeCell ref="AG34:AH34"/>
    <mergeCell ref="AI34:AJ34"/>
    <mergeCell ref="AM39:AN39"/>
    <mergeCell ref="AE39:AF39"/>
    <mergeCell ref="AO39:AP39"/>
    <mergeCell ref="AQ39:AR39"/>
    <mergeCell ref="AS39:AT39"/>
    <mergeCell ref="AU39:AV39"/>
    <mergeCell ref="AA41:AB41"/>
    <mergeCell ref="AG41:AH41"/>
    <mergeCell ref="AU40:AV40"/>
    <mergeCell ref="AW40:AX40"/>
    <mergeCell ref="AO40:AP40"/>
    <mergeCell ref="AQ40:AR40"/>
    <mergeCell ref="AS40:AT40"/>
    <mergeCell ref="O41:P41"/>
    <mergeCell ref="Q41:R41"/>
    <mergeCell ref="S41:T41"/>
    <mergeCell ref="U41:V41"/>
    <mergeCell ref="BK40:BL40"/>
    <mergeCell ref="AG40:AH40"/>
    <mergeCell ref="AI40:AJ40"/>
    <mergeCell ref="AK40:AL40"/>
    <mergeCell ref="AM40:AN40"/>
    <mergeCell ref="BC40:BD40"/>
    <mergeCell ref="BK33:BL33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BE33:BF33"/>
    <mergeCell ref="BC33:BD33"/>
    <mergeCell ref="BG33:BH33"/>
    <mergeCell ref="BI33:BJ33"/>
    <mergeCell ref="AU33:AV33"/>
    <mergeCell ref="AW33:AX33"/>
    <mergeCell ref="AY33:AZ33"/>
    <mergeCell ref="BA33:BB33"/>
    <mergeCell ref="AM33:AN33"/>
    <mergeCell ref="AO33:AP33"/>
    <mergeCell ref="AQ33:AR33"/>
    <mergeCell ref="AS33:AT33"/>
    <mergeCell ref="AE33:AF33"/>
    <mergeCell ref="AG33:AH33"/>
    <mergeCell ref="AI33:AJ33"/>
    <mergeCell ref="AK33:AL33"/>
    <mergeCell ref="W33:X33"/>
    <mergeCell ref="Y33:Z33"/>
    <mergeCell ref="AA33:AB33"/>
    <mergeCell ref="AC33:AD33"/>
    <mergeCell ref="O33:P33"/>
    <mergeCell ref="Q33:R33"/>
    <mergeCell ref="S33:T33"/>
    <mergeCell ref="U33:V33"/>
    <mergeCell ref="BE32:BF32"/>
    <mergeCell ref="BG32:BH32"/>
    <mergeCell ref="BI32:BJ32"/>
    <mergeCell ref="BK32:BL32"/>
    <mergeCell ref="AU32:AV32"/>
    <mergeCell ref="AW32:AX32"/>
    <mergeCell ref="AY32:AZ32"/>
    <mergeCell ref="BA32:BB32"/>
    <mergeCell ref="AM32:AN32"/>
    <mergeCell ref="AO32:AP32"/>
    <mergeCell ref="AQ32:AR32"/>
    <mergeCell ref="AS32:AT32"/>
    <mergeCell ref="AE32:AF32"/>
    <mergeCell ref="AG32:AH32"/>
    <mergeCell ref="AI32:AJ32"/>
    <mergeCell ref="AK32:AL32"/>
    <mergeCell ref="O32:P32"/>
    <mergeCell ref="Q32:R32"/>
    <mergeCell ref="S32:T32"/>
    <mergeCell ref="U32:V32"/>
    <mergeCell ref="W32:X32"/>
    <mergeCell ref="Y32:Z32"/>
    <mergeCell ref="AA32:AB32"/>
    <mergeCell ref="AC30:AD30"/>
    <mergeCell ref="AC32:AD32"/>
    <mergeCell ref="W31:X31"/>
    <mergeCell ref="Y31:Z31"/>
    <mergeCell ref="AA31:AB31"/>
    <mergeCell ref="AC31:AD31"/>
    <mergeCell ref="AG30:AH30"/>
    <mergeCell ref="AI30:AJ30"/>
    <mergeCell ref="W30:X30"/>
    <mergeCell ref="Y30:Z30"/>
    <mergeCell ref="AA30:AB30"/>
    <mergeCell ref="O30:P30"/>
    <mergeCell ref="Q30:R30"/>
    <mergeCell ref="S30:T30"/>
    <mergeCell ref="U30:V30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BG41:BH41"/>
    <mergeCell ref="AY40:AZ40"/>
    <mergeCell ref="BA29:BB29"/>
    <mergeCell ref="BE29:BF29"/>
    <mergeCell ref="AG29:AH29"/>
    <mergeCell ref="AI29:AJ29"/>
    <mergeCell ref="AK29:AL29"/>
    <mergeCell ref="AM29:AN29"/>
    <mergeCell ref="AK30:AL30"/>
    <mergeCell ref="AO29:AP29"/>
    <mergeCell ref="AQ29:AR29"/>
    <mergeCell ref="AS29:AT29"/>
    <mergeCell ref="AU29:AV29"/>
    <mergeCell ref="AS28:AT28"/>
    <mergeCell ref="AU28:AV28"/>
    <mergeCell ref="AW28:AX28"/>
    <mergeCell ref="BE30:BF30"/>
    <mergeCell ref="AW29:AX29"/>
    <mergeCell ref="AY29:AZ29"/>
    <mergeCell ref="AY30:AZ30"/>
    <mergeCell ref="AY28:AZ28"/>
    <mergeCell ref="BA28:BB28"/>
    <mergeCell ref="BE28:BF28"/>
    <mergeCell ref="O28:P28"/>
    <mergeCell ref="Q28:R28"/>
    <mergeCell ref="S28:T28"/>
    <mergeCell ref="U28:V28"/>
    <mergeCell ref="W28:X28"/>
    <mergeCell ref="Y28:Z28"/>
    <mergeCell ref="AA28:AB28"/>
    <mergeCell ref="AC28:AD28"/>
    <mergeCell ref="AM28:AN28"/>
    <mergeCell ref="AO28:AP28"/>
    <mergeCell ref="AQ28:AR28"/>
    <mergeCell ref="AG26:AH26"/>
    <mergeCell ref="AI26:AJ26"/>
    <mergeCell ref="AO26:AP26"/>
    <mergeCell ref="AQ26:AR26"/>
    <mergeCell ref="AK26:AL26"/>
    <mergeCell ref="AM26:AN26"/>
    <mergeCell ref="AE28:AF28"/>
    <mergeCell ref="AG28:AH28"/>
    <mergeCell ref="AI28:AJ28"/>
    <mergeCell ref="AK28:AL28"/>
    <mergeCell ref="AY25:AZ25"/>
    <mergeCell ref="AG25:AH25"/>
    <mergeCell ref="AI25:AJ25"/>
    <mergeCell ref="AK25:AL25"/>
    <mergeCell ref="AU25:AV25"/>
    <mergeCell ref="AQ25:AR25"/>
    <mergeCell ref="AS25:AT25"/>
    <mergeCell ref="AM25:AN25"/>
    <mergeCell ref="AA25:AB25"/>
    <mergeCell ref="AO25:AP25"/>
    <mergeCell ref="W25:X25"/>
    <mergeCell ref="Y25:Z25"/>
    <mergeCell ref="AM23:AN23"/>
    <mergeCell ref="AY24:AZ24"/>
    <mergeCell ref="AG23:AH23"/>
    <mergeCell ref="W23:X23"/>
    <mergeCell ref="AO23:AP23"/>
    <mergeCell ref="AQ23:AR23"/>
    <mergeCell ref="Y23:Z23"/>
    <mergeCell ref="AA23:AB23"/>
    <mergeCell ref="AS23:AT23"/>
    <mergeCell ref="AU23:AV23"/>
    <mergeCell ref="U25:V25"/>
    <mergeCell ref="O23:P23"/>
    <mergeCell ref="Q23:R23"/>
    <mergeCell ref="S23:T23"/>
    <mergeCell ref="U24:V24"/>
    <mergeCell ref="O24:P24"/>
    <mergeCell ref="Q24:R24"/>
    <mergeCell ref="S24:T24"/>
    <mergeCell ref="O25:P25"/>
    <mergeCell ref="Q25:R25"/>
    <mergeCell ref="AW23:AX23"/>
    <mergeCell ref="AY23:AZ23"/>
    <mergeCell ref="BA23:BB23"/>
    <mergeCell ref="BG21:BH21"/>
    <mergeCell ref="BG23:BH23"/>
    <mergeCell ref="BE23:BF23"/>
    <mergeCell ref="BG22:BH22"/>
    <mergeCell ref="AW21:AX21"/>
    <mergeCell ref="AY21:AZ21"/>
    <mergeCell ref="BA21:BB21"/>
    <mergeCell ref="BI21:BJ21"/>
    <mergeCell ref="BK21:BL21"/>
    <mergeCell ref="BK23:BL23"/>
    <mergeCell ref="BK22:BL22"/>
    <mergeCell ref="BI23:BJ23"/>
    <mergeCell ref="BI22:BJ22"/>
    <mergeCell ref="AG21:AH21"/>
    <mergeCell ref="AI21:AJ21"/>
    <mergeCell ref="AK21:AL21"/>
    <mergeCell ref="AM21:AN21"/>
    <mergeCell ref="BE21:BF21"/>
    <mergeCell ref="BC21:BD21"/>
    <mergeCell ref="W21:X21"/>
    <mergeCell ref="Y21:Z21"/>
    <mergeCell ref="AA21:AB21"/>
    <mergeCell ref="AC21:AD21"/>
    <mergeCell ref="AO21:AP21"/>
    <mergeCell ref="AQ21:AR21"/>
    <mergeCell ref="AS21:AT21"/>
    <mergeCell ref="AU21:AV21"/>
    <mergeCell ref="O21:P21"/>
    <mergeCell ref="Q21:R21"/>
    <mergeCell ref="S21:T21"/>
    <mergeCell ref="U21:V21"/>
    <mergeCell ref="BG20:BH20"/>
    <mergeCell ref="BI20:BJ20"/>
    <mergeCell ref="BC20:BD20"/>
    <mergeCell ref="BK20:BL20"/>
    <mergeCell ref="AW20:AX20"/>
    <mergeCell ref="AY20:AZ20"/>
    <mergeCell ref="BA20:BB20"/>
    <mergeCell ref="BE20:BF20"/>
    <mergeCell ref="AO20:AP20"/>
    <mergeCell ref="AQ20:AR20"/>
    <mergeCell ref="AS20:AT20"/>
    <mergeCell ref="AU20:AV20"/>
    <mergeCell ref="AG20:AH20"/>
    <mergeCell ref="AI20:AJ20"/>
    <mergeCell ref="AK20:AL20"/>
    <mergeCell ref="AM20:AN20"/>
    <mergeCell ref="BI19:BJ19"/>
    <mergeCell ref="BK19:BL19"/>
    <mergeCell ref="O20:P20"/>
    <mergeCell ref="Q20:R20"/>
    <mergeCell ref="S20:T20"/>
    <mergeCell ref="U20:V20"/>
    <mergeCell ref="W20:X20"/>
    <mergeCell ref="Y20:Z20"/>
    <mergeCell ref="AA20:AB20"/>
    <mergeCell ref="AC20:AD20"/>
    <mergeCell ref="BA19:BB19"/>
    <mergeCell ref="BE19:BF19"/>
    <mergeCell ref="BC19:BD19"/>
    <mergeCell ref="BG19:BH19"/>
    <mergeCell ref="AS19:AT19"/>
    <mergeCell ref="AU19:AV19"/>
    <mergeCell ref="AW19:AX19"/>
    <mergeCell ref="AY19:AZ19"/>
    <mergeCell ref="AG19:AH19"/>
    <mergeCell ref="AI19:AJ19"/>
    <mergeCell ref="AO19:AP19"/>
    <mergeCell ref="AQ19:AR19"/>
    <mergeCell ref="BG18:BH18"/>
    <mergeCell ref="BI18:BJ18"/>
    <mergeCell ref="BK18:BL18"/>
    <mergeCell ref="O19:P19"/>
    <mergeCell ref="Q19:R19"/>
    <mergeCell ref="S19:T19"/>
    <mergeCell ref="U19:V19"/>
    <mergeCell ref="W19:X19"/>
    <mergeCell ref="Y19:Z19"/>
    <mergeCell ref="AA19:AB19"/>
    <mergeCell ref="AY18:AZ18"/>
    <mergeCell ref="BA18:BB18"/>
    <mergeCell ref="BE18:BF18"/>
    <mergeCell ref="BC18:BD18"/>
    <mergeCell ref="AQ18:AR18"/>
    <mergeCell ref="AS18:AT18"/>
    <mergeCell ref="AU18:AV18"/>
    <mergeCell ref="AW18:AX18"/>
    <mergeCell ref="AI18:AJ18"/>
    <mergeCell ref="AK18:AL18"/>
    <mergeCell ref="AO18:AP18"/>
    <mergeCell ref="AM18:AN18"/>
    <mergeCell ref="BI17:BJ17"/>
    <mergeCell ref="BK17:BL17"/>
    <mergeCell ref="O18:P18"/>
    <mergeCell ref="Q18:R18"/>
    <mergeCell ref="U18:V18"/>
    <mergeCell ref="Y18:Z18"/>
    <mergeCell ref="AA18:AB18"/>
    <mergeCell ref="AC18:AD18"/>
    <mergeCell ref="AE18:AF18"/>
    <mergeCell ref="AG18:AH18"/>
    <mergeCell ref="AY17:AZ17"/>
    <mergeCell ref="BA17:BB17"/>
    <mergeCell ref="BE17:BF17"/>
    <mergeCell ref="BG17:BH17"/>
    <mergeCell ref="BC17:BD17"/>
    <mergeCell ref="AQ17:AR17"/>
    <mergeCell ref="AS17:AT17"/>
    <mergeCell ref="AU17:AV17"/>
    <mergeCell ref="AW17:AX17"/>
    <mergeCell ref="AG17:AH17"/>
    <mergeCell ref="AI17:AJ17"/>
    <mergeCell ref="AM17:AN17"/>
    <mergeCell ref="AO17:AP17"/>
    <mergeCell ref="AK17:AL17"/>
    <mergeCell ref="BK15:BL15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BA15:BB15"/>
    <mergeCell ref="BE15:BF15"/>
    <mergeCell ref="BG15:BH15"/>
    <mergeCell ref="BI15:BJ15"/>
    <mergeCell ref="BC15:BD15"/>
    <mergeCell ref="AS15:AT15"/>
    <mergeCell ref="AU15:AV15"/>
    <mergeCell ref="AW15:AX15"/>
    <mergeCell ref="AY15:AZ15"/>
    <mergeCell ref="AG15:AH15"/>
    <mergeCell ref="AI15:AJ15"/>
    <mergeCell ref="AO15:AP15"/>
    <mergeCell ref="AQ15:AR15"/>
    <mergeCell ref="AK15:AL15"/>
    <mergeCell ref="AM15:AN15"/>
    <mergeCell ref="W15:X15"/>
    <mergeCell ref="Y15:Z15"/>
    <mergeCell ref="AA15:AB15"/>
    <mergeCell ref="AC15:AD15"/>
    <mergeCell ref="O15:P15"/>
    <mergeCell ref="Q15:R15"/>
    <mergeCell ref="S15:T15"/>
    <mergeCell ref="U15:V15"/>
    <mergeCell ref="AQ14:AR14"/>
    <mergeCell ref="AW14:AX14"/>
    <mergeCell ref="AY14:AZ14"/>
    <mergeCell ref="O14:P14"/>
    <mergeCell ref="Q14:R14"/>
    <mergeCell ref="S14:T14"/>
    <mergeCell ref="U14:V14"/>
    <mergeCell ref="W14:X14"/>
    <mergeCell ref="Y14:Z14"/>
    <mergeCell ref="AA14:AB14"/>
    <mergeCell ref="AS14:AT14"/>
    <mergeCell ref="AU14:AV14"/>
    <mergeCell ref="BK13:BL13"/>
    <mergeCell ref="BG13:BH13"/>
    <mergeCell ref="BI13:BJ13"/>
    <mergeCell ref="BC14:BD14"/>
    <mergeCell ref="BK14:BL14"/>
    <mergeCell ref="BA14:BB14"/>
    <mergeCell ref="BE14:BF14"/>
    <mergeCell ref="BG14:BH14"/>
    <mergeCell ref="BI14:BJ14"/>
    <mergeCell ref="AI41:AJ41"/>
    <mergeCell ref="AK41:AL41"/>
    <mergeCell ref="AO41:AP41"/>
    <mergeCell ref="AK19:AL19"/>
    <mergeCell ref="AM19:AN19"/>
    <mergeCell ref="BI39:BJ39"/>
    <mergeCell ref="AM16:AN16"/>
    <mergeCell ref="AO16:AP16"/>
    <mergeCell ref="AQ16:AR16"/>
    <mergeCell ref="AM14:AN14"/>
    <mergeCell ref="AO14:AP14"/>
    <mergeCell ref="AG14:AH14"/>
    <mergeCell ref="AI14:AJ14"/>
    <mergeCell ref="AE20:AF20"/>
    <mergeCell ref="AE21:AF21"/>
    <mergeCell ref="AC26:AD26"/>
    <mergeCell ref="AE26:AF26"/>
    <mergeCell ref="AC25:AD25"/>
    <mergeCell ref="AE25:AF25"/>
    <mergeCell ref="AE22:AF22"/>
    <mergeCell ref="AC23:AD23"/>
    <mergeCell ref="AE24:AF24"/>
    <mergeCell ref="AC24:AD24"/>
    <mergeCell ref="AC16:AD16"/>
    <mergeCell ref="AC14:AD14"/>
    <mergeCell ref="AE14:AF14"/>
    <mergeCell ref="AC19:AD19"/>
    <mergeCell ref="AE19:AF19"/>
    <mergeCell ref="AI13:AJ13"/>
    <mergeCell ref="AG13:AH13"/>
    <mergeCell ref="AE15:AF15"/>
    <mergeCell ref="W41:X41"/>
    <mergeCell ref="Y41:Z41"/>
    <mergeCell ref="AC41:AD41"/>
    <mergeCell ref="AE41:AF41"/>
    <mergeCell ref="Y39:Z39"/>
    <mergeCell ref="AA39:AB39"/>
    <mergeCell ref="AC39:AD39"/>
    <mergeCell ref="AK13:AL13"/>
    <mergeCell ref="AM13:AN13"/>
    <mergeCell ref="AK14:AL14"/>
    <mergeCell ref="S13:T13"/>
    <mergeCell ref="U13:V13"/>
    <mergeCell ref="W13:X13"/>
    <mergeCell ref="Y13:Z13"/>
    <mergeCell ref="AA13:AB13"/>
    <mergeCell ref="AC13:AD13"/>
    <mergeCell ref="AE13:AF13"/>
    <mergeCell ref="AW13:AX13"/>
    <mergeCell ref="BA13:BB13"/>
    <mergeCell ref="AY13:AZ13"/>
    <mergeCell ref="BE13:BF13"/>
    <mergeCell ref="AO13:AP13"/>
    <mergeCell ref="AQ13:AR13"/>
    <mergeCell ref="AS13:AT13"/>
    <mergeCell ref="AU13:AV13"/>
    <mergeCell ref="BI12:BJ12"/>
    <mergeCell ref="BC12:BD12"/>
    <mergeCell ref="BK10:BL10"/>
    <mergeCell ref="BI10:BJ10"/>
    <mergeCell ref="BK12:BL12"/>
    <mergeCell ref="BE12:BF12"/>
    <mergeCell ref="BE10:BF10"/>
    <mergeCell ref="BC10:BD10"/>
    <mergeCell ref="BG10:BH10"/>
    <mergeCell ref="S12:T12"/>
    <mergeCell ref="U12:V12"/>
    <mergeCell ref="BG12:BH12"/>
    <mergeCell ref="AY12:AZ12"/>
    <mergeCell ref="AM12:AN12"/>
    <mergeCell ref="AO12:AP12"/>
    <mergeCell ref="AQ12:AR12"/>
    <mergeCell ref="BA12:BB12"/>
    <mergeCell ref="AW10:AX10"/>
    <mergeCell ref="AS12:AT12"/>
    <mergeCell ref="AU12:AV12"/>
    <mergeCell ref="AW12:AX12"/>
    <mergeCell ref="AU10:AV10"/>
    <mergeCell ref="AS10:AT10"/>
    <mergeCell ref="AO10:AP10"/>
    <mergeCell ref="AQ10:AR10"/>
    <mergeCell ref="AE12:AF12"/>
    <mergeCell ref="AG12:AH12"/>
    <mergeCell ref="AI12:AJ12"/>
    <mergeCell ref="AK12:AL12"/>
    <mergeCell ref="AK10:AL10"/>
    <mergeCell ref="AM10:AN10"/>
    <mergeCell ref="C32:M32"/>
    <mergeCell ref="C31:M31"/>
    <mergeCell ref="C43:M43"/>
    <mergeCell ref="C35:M35"/>
    <mergeCell ref="C36:M36"/>
    <mergeCell ref="C41:M41"/>
    <mergeCell ref="C42:M42"/>
    <mergeCell ref="A1:AF1"/>
    <mergeCell ref="AG1:BL1"/>
    <mergeCell ref="BI2:BL2"/>
    <mergeCell ref="O10:P10"/>
    <mergeCell ref="Q10:R10"/>
    <mergeCell ref="S10:T10"/>
    <mergeCell ref="U10:V10"/>
    <mergeCell ref="W10:X10"/>
    <mergeCell ref="AY10:AZ10"/>
    <mergeCell ref="BA10:BB10"/>
    <mergeCell ref="Y10:Z10"/>
    <mergeCell ref="AA10:AB10"/>
    <mergeCell ref="C19:M19"/>
    <mergeCell ref="Y16:Z16"/>
    <mergeCell ref="AA16:AB16"/>
    <mergeCell ref="W12:X12"/>
    <mergeCell ref="Y12:Z12"/>
    <mergeCell ref="AA12:AB12"/>
    <mergeCell ref="O12:P12"/>
    <mergeCell ref="Q12:R12"/>
    <mergeCell ref="C21:M21"/>
    <mergeCell ref="C23:M23"/>
    <mergeCell ref="C25:M25"/>
    <mergeCell ref="C22:M22"/>
    <mergeCell ref="C24:M24"/>
    <mergeCell ref="AC10:AD10"/>
    <mergeCell ref="Q13:R13"/>
    <mergeCell ref="C29:M29"/>
    <mergeCell ref="C16:M16"/>
    <mergeCell ref="O16:P16"/>
    <mergeCell ref="Q16:R16"/>
    <mergeCell ref="S16:T16"/>
    <mergeCell ref="U16:V16"/>
    <mergeCell ref="W16:X16"/>
    <mergeCell ref="C20:M20"/>
    <mergeCell ref="C30:M30"/>
    <mergeCell ref="AC12:AD12"/>
    <mergeCell ref="O13:P13"/>
    <mergeCell ref="AA3:AF3"/>
    <mergeCell ref="AC4:AD4"/>
    <mergeCell ref="AE4:AF4"/>
    <mergeCell ref="W8:X8"/>
    <mergeCell ref="B8:F8"/>
    <mergeCell ref="B6:F6"/>
    <mergeCell ref="I6:M6"/>
    <mergeCell ref="O3:T3"/>
    <mergeCell ref="U3:Z3"/>
    <mergeCell ref="A3:N4"/>
    <mergeCell ref="Y4:Z4"/>
    <mergeCell ref="U4:V4"/>
    <mergeCell ref="W4:X4"/>
    <mergeCell ref="O4:P4"/>
    <mergeCell ref="Q4:R4"/>
    <mergeCell ref="S4:T4"/>
    <mergeCell ref="B7:F7"/>
    <mergeCell ref="I7:M7"/>
    <mergeCell ref="C15:M15"/>
    <mergeCell ref="AK4:AL4"/>
    <mergeCell ref="I8:M8"/>
    <mergeCell ref="AE10:AF10"/>
    <mergeCell ref="AG10:AH10"/>
    <mergeCell ref="AI10:AJ10"/>
    <mergeCell ref="O6:P6"/>
    <mergeCell ref="AE8:AF8"/>
    <mergeCell ref="AS3:AX3"/>
    <mergeCell ref="AU4:AV4"/>
    <mergeCell ref="AW4:AX4"/>
    <mergeCell ref="AG3:AL3"/>
    <mergeCell ref="AM3:AR3"/>
    <mergeCell ref="AS4:AT4"/>
    <mergeCell ref="AO4:AP4"/>
    <mergeCell ref="AQ4:AR4"/>
    <mergeCell ref="AM4:AN4"/>
    <mergeCell ref="AI4:AJ4"/>
    <mergeCell ref="AG8:AH8"/>
    <mergeCell ref="AI8:AJ8"/>
    <mergeCell ref="Q6:R6"/>
    <mergeCell ref="S6:T6"/>
    <mergeCell ref="Y8:Z8"/>
    <mergeCell ref="AA8:AB8"/>
    <mergeCell ref="Y6:Z6"/>
    <mergeCell ref="AA6:AB6"/>
    <mergeCell ref="U7:V7"/>
    <mergeCell ref="U6:V6"/>
    <mergeCell ref="AG4:AH4"/>
    <mergeCell ref="AA4:AB4"/>
    <mergeCell ref="O7:P7"/>
    <mergeCell ref="Q7:R7"/>
    <mergeCell ref="W6:X6"/>
    <mergeCell ref="AC6:AD6"/>
    <mergeCell ref="O5:P5"/>
    <mergeCell ref="S7:T7"/>
    <mergeCell ref="AG6:AH6"/>
    <mergeCell ref="W7:X7"/>
    <mergeCell ref="AQ5:AR5"/>
    <mergeCell ref="AS5:AT5"/>
    <mergeCell ref="AU5:AV5"/>
    <mergeCell ref="AG5:AH5"/>
    <mergeCell ref="AI5:AJ5"/>
    <mergeCell ref="AK5:AL5"/>
    <mergeCell ref="AM5:AN5"/>
    <mergeCell ref="AO5:AP5"/>
    <mergeCell ref="AM6:AN6"/>
    <mergeCell ref="AO6:AP6"/>
    <mergeCell ref="AE6:AF6"/>
    <mergeCell ref="AK6:AL6"/>
    <mergeCell ref="AI6:AJ6"/>
    <mergeCell ref="BI5:BJ5"/>
    <mergeCell ref="AY5:AZ5"/>
    <mergeCell ref="AW6:AX6"/>
    <mergeCell ref="AU6:AV6"/>
    <mergeCell ref="BG5:BH5"/>
    <mergeCell ref="AY6:AZ6"/>
    <mergeCell ref="BA6:BB6"/>
    <mergeCell ref="BC6:BD6"/>
    <mergeCell ref="BE6:BF6"/>
    <mergeCell ref="BG6:BH6"/>
    <mergeCell ref="BI4:BJ4"/>
    <mergeCell ref="BK4:BL4"/>
    <mergeCell ref="AY4:AZ4"/>
    <mergeCell ref="BA4:BB4"/>
    <mergeCell ref="BE4:BF4"/>
    <mergeCell ref="BC4:BD4"/>
    <mergeCell ref="BG4:BH4"/>
    <mergeCell ref="AS8:AT8"/>
    <mergeCell ref="AU8:AV8"/>
    <mergeCell ref="AW8:AX8"/>
    <mergeCell ref="AW5:AX5"/>
    <mergeCell ref="AS6:AT6"/>
    <mergeCell ref="AS7:AT7"/>
    <mergeCell ref="AU7:AV7"/>
    <mergeCell ref="AW7:AX7"/>
    <mergeCell ref="O39:P39"/>
    <mergeCell ref="AM8:AN8"/>
    <mergeCell ref="AO8:AP8"/>
    <mergeCell ref="AQ8:AR8"/>
    <mergeCell ref="AC8:AD8"/>
    <mergeCell ref="AK8:AL8"/>
    <mergeCell ref="O8:P8"/>
    <mergeCell ref="Q8:R8"/>
    <mergeCell ref="S8:T8"/>
    <mergeCell ref="U8:V8"/>
    <mergeCell ref="S39:T39"/>
    <mergeCell ref="U39:V39"/>
    <mergeCell ref="W39:X39"/>
    <mergeCell ref="AY3:BL3"/>
    <mergeCell ref="AY8:AZ8"/>
    <mergeCell ref="BA8:BB8"/>
    <mergeCell ref="BK8:BL8"/>
    <mergeCell ref="BE8:BF8"/>
    <mergeCell ref="BG8:BH8"/>
    <mergeCell ref="BI8:BJ8"/>
    <mergeCell ref="BG48:BH48"/>
    <mergeCell ref="AS48:AT48"/>
    <mergeCell ref="BK39:BL39"/>
    <mergeCell ref="O48:P48"/>
    <mergeCell ref="Q48:R48"/>
    <mergeCell ref="S48:T48"/>
    <mergeCell ref="U48:V48"/>
    <mergeCell ref="W48:X48"/>
    <mergeCell ref="Y48:Z48"/>
    <mergeCell ref="AA48:AB48"/>
    <mergeCell ref="BG39:BH39"/>
    <mergeCell ref="BE39:BF39"/>
    <mergeCell ref="BE41:BF41"/>
    <mergeCell ref="BA40:BB40"/>
    <mergeCell ref="BE40:BF40"/>
    <mergeCell ref="BA39:BB39"/>
    <mergeCell ref="BC41:BD41"/>
    <mergeCell ref="BE48:BF48"/>
    <mergeCell ref="AE48:AF48"/>
    <mergeCell ref="AG48:AH48"/>
    <mergeCell ref="AI48:AJ48"/>
    <mergeCell ref="AM48:AN48"/>
    <mergeCell ref="AO48:AP48"/>
    <mergeCell ref="AQ48:AR48"/>
    <mergeCell ref="AU48:AV48"/>
    <mergeCell ref="BA48:BB48"/>
    <mergeCell ref="BC48:BD48"/>
    <mergeCell ref="AW39:AX39"/>
    <mergeCell ref="AY39:AZ39"/>
    <mergeCell ref="AW48:AX48"/>
    <mergeCell ref="AY48:AZ48"/>
    <mergeCell ref="AW43:AX43"/>
    <mergeCell ref="AY43:AZ43"/>
    <mergeCell ref="AW47:AX47"/>
    <mergeCell ref="AY47:AZ47"/>
    <mergeCell ref="AW45:AX45"/>
    <mergeCell ref="AY45:AZ45"/>
    <mergeCell ref="BA43:BB43"/>
    <mergeCell ref="BI48:BJ48"/>
    <mergeCell ref="Q5:R5"/>
    <mergeCell ref="S5:T5"/>
    <mergeCell ref="U5:V5"/>
    <mergeCell ref="W5:X5"/>
    <mergeCell ref="Y5:Z5"/>
    <mergeCell ref="AA5:AB5"/>
    <mergeCell ref="AC5:AD5"/>
    <mergeCell ref="AE5:AF5"/>
    <mergeCell ref="BK5:BL5"/>
    <mergeCell ref="S18:T18"/>
    <mergeCell ref="AE23:AF23"/>
    <mergeCell ref="AI23:AJ23"/>
    <mergeCell ref="AK23:AL23"/>
    <mergeCell ref="U23:V23"/>
    <mergeCell ref="BA5:BB5"/>
    <mergeCell ref="BC5:BD5"/>
    <mergeCell ref="BE5:BF5"/>
    <mergeCell ref="W18:X18"/>
    <mergeCell ref="AK16:AL16"/>
    <mergeCell ref="S49:AG49"/>
    <mergeCell ref="B52:P52"/>
    <mergeCell ref="AK48:AL48"/>
    <mergeCell ref="AC48:AD48"/>
    <mergeCell ref="AG39:AH39"/>
    <mergeCell ref="AI39:AJ39"/>
    <mergeCell ref="AK39:AL39"/>
    <mergeCell ref="B51:P51"/>
    <mergeCell ref="Q39:R39"/>
    <mergeCell ref="BK16:BL16"/>
    <mergeCell ref="BA16:BB16"/>
    <mergeCell ref="BC16:BD16"/>
    <mergeCell ref="BE16:BF16"/>
    <mergeCell ref="BG16:BH16"/>
    <mergeCell ref="C46:M46"/>
    <mergeCell ref="C47:M47"/>
    <mergeCell ref="BI16:BJ16"/>
    <mergeCell ref="AS16:AT16"/>
    <mergeCell ref="AU16:AV16"/>
    <mergeCell ref="AW16:AX16"/>
    <mergeCell ref="AY16:AZ16"/>
    <mergeCell ref="AE16:AF16"/>
    <mergeCell ref="AG16:AH16"/>
    <mergeCell ref="AI16:AJ16"/>
    <mergeCell ref="O46:P46"/>
    <mergeCell ref="O47:P47"/>
    <mergeCell ref="Q46:R46"/>
    <mergeCell ref="Q47:R47"/>
    <mergeCell ref="S46:T46"/>
    <mergeCell ref="S47:T47"/>
    <mergeCell ref="U46:V46"/>
    <mergeCell ref="U47:V47"/>
    <mergeCell ref="W45:X45"/>
    <mergeCell ref="Y45:Z45"/>
    <mergeCell ref="W46:X46"/>
    <mergeCell ref="W47:X47"/>
    <mergeCell ref="Y46:Z46"/>
    <mergeCell ref="Y47:Z47"/>
    <mergeCell ref="O45:P45"/>
    <mergeCell ref="Q45:R45"/>
    <mergeCell ref="S45:T45"/>
    <mergeCell ref="U45:V45"/>
    <mergeCell ref="AA45:AB45"/>
    <mergeCell ref="AC45:AD45"/>
    <mergeCell ref="AC47:AD47"/>
    <mergeCell ref="AE45:AF45"/>
    <mergeCell ref="AE46:AF46"/>
    <mergeCell ref="AE47:AF47"/>
    <mergeCell ref="AA46:AB46"/>
    <mergeCell ref="AA47:AB47"/>
    <mergeCell ref="AC46:AD46"/>
    <mergeCell ref="AG45:AH45"/>
    <mergeCell ref="AG46:AH46"/>
    <mergeCell ref="AG47:AH47"/>
    <mergeCell ref="AI45:AJ45"/>
    <mergeCell ref="AI46:AJ46"/>
    <mergeCell ref="AI47:AJ47"/>
    <mergeCell ref="AK45:AL45"/>
    <mergeCell ref="AK46:AL46"/>
    <mergeCell ref="AK47:AL47"/>
    <mergeCell ref="AM45:AN45"/>
    <mergeCell ref="AM46:AN46"/>
    <mergeCell ref="AM47:AN47"/>
    <mergeCell ref="AO45:AP45"/>
    <mergeCell ref="AO46:AP46"/>
    <mergeCell ref="AO47:AP47"/>
    <mergeCell ref="AQ45:AR45"/>
    <mergeCell ref="AQ46:AR46"/>
    <mergeCell ref="AQ47:AR47"/>
    <mergeCell ref="AS45:AT45"/>
    <mergeCell ref="AS46:AT46"/>
    <mergeCell ref="AS47:AT47"/>
    <mergeCell ref="AU45:AV45"/>
    <mergeCell ref="AU46:AV46"/>
    <mergeCell ref="AU47:AV47"/>
    <mergeCell ref="BA47:BB47"/>
    <mergeCell ref="BC47:BD47"/>
    <mergeCell ref="BE47:BF47"/>
    <mergeCell ref="BG47:BH47"/>
    <mergeCell ref="BI47:BJ47"/>
    <mergeCell ref="BK47:BL47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A45:BB45"/>
    <mergeCell ref="BC45:BD45"/>
    <mergeCell ref="BE45:BF45"/>
    <mergeCell ref="BG45:BH45"/>
    <mergeCell ref="BI45:BJ45"/>
    <mergeCell ref="BK45:BL45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U44:AV44"/>
    <mergeCell ref="AM44:AN44"/>
    <mergeCell ref="AO44:AP44"/>
    <mergeCell ref="AQ44:AR44"/>
    <mergeCell ref="AS44:AT44"/>
    <mergeCell ref="A10:K10"/>
    <mergeCell ref="A38:K38"/>
    <mergeCell ref="B40:K40"/>
    <mergeCell ref="B45:K45"/>
    <mergeCell ref="B34:K34"/>
    <mergeCell ref="B28:K28"/>
    <mergeCell ref="B18:K18"/>
    <mergeCell ref="B12:K12"/>
    <mergeCell ref="C13:M13"/>
    <mergeCell ref="C14:M1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67" r:id="rId1"/>
  <colBreaks count="1" manualBreakCount="1">
    <brk id="32" max="5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E47"/>
  <sheetViews>
    <sheetView showGridLines="0" workbookViewId="0" topLeftCell="A1">
      <selection activeCell="A1" sqref="A1:AD1"/>
    </sheetView>
  </sheetViews>
  <sheetFormatPr defaultColWidth="9.00390625" defaultRowHeight="21.75" customHeight="1"/>
  <cols>
    <col min="1" max="16384" width="3.625" style="269" customWidth="1"/>
  </cols>
  <sheetData>
    <row r="1" spans="1:30" ht="21.75" customHeight="1">
      <c r="A1" s="270" t="s">
        <v>393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</row>
    <row r="2" spans="26:30" ht="21.75" customHeight="1" thickBot="1">
      <c r="Z2" s="332" t="s">
        <v>394</v>
      </c>
      <c r="AA2" s="333"/>
      <c r="AB2" s="333"/>
      <c r="AC2" s="333"/>
      <c r="AD2" s="333"/>
    </row>
    <row r="3" spans="1:30" ht="21.75" customHeight="1">
      <c r="A3" s="334" t="s">
        <v>376</v>
      </c>
      <c r="B3" s="335"/>
      <c r="C3" s="335"/>
      <c r="D3" s="335"/>
      <c r="E3" s="335"/>
      <c r="F3" s="336"/>
      <c r="G3" s="337" t="s">
        <v>395</v>
      </c>
      <c r="H3" s="338"/>
      <c r="I3" s="338"/>
      <c r="J3" s="338"/>
      <c r="K3" s="339" t="s">
        <v>396</v>
      </c>
      <c r="L3" s="339"/>
      <c r="M3" s="339"/>
      <c r="N3" s="339"/>
      <c r="O3" s="339" t="s">
        <v>397</v>
      </c>
      <c r="P3" s="339"/>
      <c r="Q3" s="339"/>
      <c r="R3" s="339"/>
      <c r="S3" s="337" t="s">
        <v>398</v>
      </c>
      <c r="T3" s="338"/>
      <c r="U3" s="338"/>
      <c r="V3" s="338"/>
      <c r="W3" s="337" t="s">
        <v>399</v>
      </c>
      <c r="X3" s="338"/>
      <c r="Y3" s="338"/>
      <c r="Z3" s="338"/>
      <c r="AA3" s="337" t="s">
        <v>400</v>
      </c>
      <c r="AB3" s="338"/>
      <c r="AC3" s="338"/>
      <c r="AD3" s="340"/>
    </row>
    <row r="4" spans="1:30" ht="21.75" customHeight="1">
      <c r="A4" s="341"/>
      <c r="B4" s="341"/>
      <c r="C4" s="341"/>
      <c r="D4" s="341"/>
      <c r="E4" s="341"/>
      <c r="F4" s="342"/>
      <c r="G4" s="343"/>
      <c r="H4" s="343"/>
      <c r="I4" s="343"/>
      <c r="J4" s="343"/>
      <c r="K4" s="319" t="s">
        <v>401</v>
      </c>
      <c r="L4" s="319"/>
      <c r="M4" s="319"/>
      <c r="N4" s="319"/>
      <c r="O4" s="319" t="s">
        <v>402</v>
      </c>
      <c r="P4" s="319"/>
      <c r="Q4" s="319"/>
      <c r="R4" s="319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4"/>
    </row>
    <row r="5" spans="1:30" ht="21.75" customHeight="1">
      <c r="A5" s="298" t="s">
        <v>403</v>
      </c>
      <c r="B5" s="298"/>
      <c r="C5" s="322" t="s">
        <v>404</v>
      </c>
      <c r="D5" s="345" t="s">
        <v>405</v>
      </c>
      <c r="E5" s="298" t="s">
        <v>361</v>
      </c>
      <c r="F5" s="299"/>
      <c r="G5" s="346">
        <v>1200</v>
      </c>
      <c r="H5" s="347"/>
      <c r="I5" s="347"/>
      <c r="J5" s="347"/>
      <c r="K5" s="347">
        <v>1160</v>
      </c>
      <c r="L5" s="347"/>
      <c r="M5" s="347"/>
      <c r="N5" s="347"/>
      <c r="O5" s="347">
        <v>6</v>
      </c>
      <c r="P5" s="347"/>
      <c r="Q5" s="347"/>
      <c r="R5" s="347"/>
      <c r="S5" s="347">
        <v>19</v>
      </c>
      <c r="T5" s="347"/>
      <c r="U5" s="347"/>
      <c r="V5" s="347"/>
      <c r="W5" s="347">
        <v>15</v>
      </c>
      <c r="X5" s="347"/>
      <c r="Y5" s="347"/>
      <c r="Z5" s="347"/>
      <c r="AA5" s="347" t="s">
        <v>406</v>
      </c>
      <c r="AB5" s="347"/>
      <c r="AC5" s="347"/>
      <c r="AD5" s="347"/>
    </row>
    <row r="6" spans="1:30" ht="21.75" customHeight="1">
      <c r="A6" s="298"/>
      <c r="B6" s="298"/>
      <c r="C6" s="348">
        <v>1</v>
      </c>
      <c r="D6" s="345" t="s">
        <v>407</v>
      </c>
      <c r="E6" s="298"/>
      <c r="F6" s="299"/>
      <c r="G6" s="237">
        <v>1210</v>
      </c>
      <c r="H6" s="250"/>
      <c r="I6" s="250"/>
      <c r="J6" s="250"/>
      <c r="K6" s="250">
        <v>1170</v>
      </c>
      <c r="L6" s="250"/>
      <c r="M6" s="250"/>
      <c r="N6" s="250"/>
      <c r="O6" s="349">
        <v>6</v>
      </c>
      <c r="P6" s="349"/>
      <c r="Q6" s="349"/>
      <c r="R6" s="349"/>
      <c r="S6" s="349">
        <v>19</v>
      </c>
      <c r="T6" s="349"/>
      <c r="U6" s="349"/>
      <c r="V6" s="349"/>
      <c r="W6" s="349">
        <v>15</v>
      </c>
      <c r="X6" s="349"/>
      <c r="Y6" s="349"/>
      <c r="Z6" s="349"/>
      <c r="AA6" s="350" t="s">
        <v>0</v>
      </c>
      <c r="AB6" s="350"/>
      <c r="AC6" s="350"/>
      <c r="AD6" s="350"/>
    </row>
    <row r="7" spans="1:30" ht="21.75" customHeight="1">
      <c r="A7" s="298"/>
      <c r="B7" s="298"/>
      <c r="C7" s="348">
        <v>1</v>
      </c>
      <c r="D7" s="345" t="s">
        <v>102</v>
      </c>
      <c r="E7" s="298"/>
      <c r="F7" s="299"/>
      <c r="G7" s="237">
        <v>1247</v>
      </c>
      <c r="H7" s="250"/>
      <c r="I7" s="250"/>
      <c r="J7" s="250"/>
      <c r="K7" s="250">
        <v>1217</v>
      </c>
      <c r="L7" s="250"/>
      <c r="M7" s="250"/>
      <c r="N7" s="250"/>
      <c r="O7" s="349">
        <v>5</v>
      </c>
      <c r="P7" s="349"/>
      <c r="Q7" s="349"/>
      <c r="R7" s="349"/>
      <c r="S7" s="349">
        <v>12</v>
      </c>
      <c r="T7" s="349"/>
      <c r="U7" s="349"/>
      <c r="V7" s="349"/>
      <c r="W7" s="349">
        <v>13</v>
      </c>
      <c r="X7" s="349"/>
      <c r="Y7" s="349"/>
      <c r="Z7" s="349"/>
      <c r="AA7" s="350" t="s">
        <v>0</v>
      </c>
      <c r="AB7" s="350"/>
      <c r="AC7" s="350"/>
      <c r="AD7" s="350"/>
    </row>
    <row r="8" spans="1:30" s="294" customFormat="1" ht="21.75" customHeight="1">
      <c r="A8" s="296"/>
      <c r="B8" s="296"/>
      <c r="C8" s="351">
        <v>1</v>
      </c>
      <c r="D8" s="352" t="s">
        <v>209</v>
      </c>
      <c r="E8" s="296"/>
      <c r="F8" s="353"/>
      <c r="G8" s="251">
        <f>SUM(K8:AD8)</f>
        <v>1189</v>
      </c>
      <c r="H8" s="252"/>
      <c r="I8" s="252"/>
      <c r="J8" s="252"/>
      <c r="K8" s="252">
        <v>1150</v>
      </c>
      <c r="L8" s="252"/>
      <c r="M8" s="252"/>
      <c r="N8" s="252"/>
      <c r="O8" s="354">
        <v>8</v>
      </c>
      <c r="P8" s="354"/>
      <c r="Q8" s="354"/>
      <c r="R8" s="354"/>
      <c r="S8" s="354">
        <v>12</v>
      </c>
      <c r="T8" s="354"/>
      <c r="U8" s="354"/>
      <c r="V8" s="354"/>
      <c r="W8" s="354">
        <v>19</v>
      </c>
      <c r="X8" s="354"/>
      <c r="Y8" s="354"/>
      <c r="Z8" s="354"/>
      <c r="AA8" s="355" t="s">
        <v>0</v>
      </c>
      <c r="AB8" s="355"/>
      <c r="AC8" s="355"/>
      <c r="AD8" s="355"/>
    </row>
    <row r="9" spans="1:30" ht="18.75" customHeight="1">
      <c r="A9" s="279"/>
      <c r="B9" s="279"/>
      <c r="C9" s="279"/>
      <c r="D9" s="279"/>
      <c r="E9" s="279"/>
      <c r="F9" s="286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0"/>
      <c r="AD9" s="350"/>
    </row>
    <row r="10" spans="1:30" ht="21.75" customHeight="1">
      <c r="A10" s="321" t="s">
        <v>408</v>
      </c>
      <c r="B10" s="321"/>
      <c r="C10" s="321"/>
      <c r="D10" s="321"/>
      <c r="E10" s="321"/>
      <c r="F10" s="356"/>
      <c r="G10" s="350">
        <f>SUM(K10:AD10)</f>
        <v>629</v>
      </c>
      <c r="H10" s="350"/>
      <c r="I10" s="350"/>
      <c r="J10" s="350"/>
      <c r="K10" s="350">
        <v>612</v>
      </c>
      <c r="L10" s="350"/>
      <c r="M10" s="350"/>
      <c r="N10" s="350"/>
      <c r="O10" s="350" t="s">
        <v>409</v>
      </c>
      <c r="P10" s="350"/>
      <c r="Q10" s="350"/>
      <c r="R10" s="350"/>
      <c r="S10" s="350">
        <v>11</v>
      </c>
      <c r="T10" s="350"/>
      <c r="U10" s="350"/>
      <c r="V10" s="350"/>
      <c r="W10" s="350">
        <v>6</v>
      </c>
      <c r="X10" s="350"/>
      <c r="Y10" s="350"/>
      <c r="Z10" s="350"/>
      <c r="AA10" s="350" t="s">
        <v>409</v>
      </c>
      <c r="AB10" s="350"/>
      <c r="AC10" s="350"/>
      <c r="AD10" s="350"/>
    </row>
    <row r="11" spans="1:30" ht="21.75" customHeight="1" thickBot="1">
      <c r="A11" s="321" t="s">
        <v>377</v>
      </c>
      <c r="B11" s="321"/>
      <c r="C11" s="321"/>
      <c r="D11" s="321"/>
      <c r="E11" s="321"/>
      <c r="F11" s="356"/>
      <c r="G11" s="357">
        <f>SUM(K11:AD11)</f>
        <v>560</v>
      </c>
      <c r="H11" s="358"/>
      <c r="I11" s="358"/>
      <c r="J11" s="358"/>
      <c r="K11" s="350">
        <v>538</v>
      </c>
      <c r="L11" s="350"/>
      <c r="M11" s="350"/>
      <c r="N11" s="350"/>
      <c r="O11" s="350">
        <v>8</v>
      </c>
      <c r="P11" s="350"/>
      <c r="Q11" s="350"/>
      <c r="R11" s="350"/>
      <c r="S11" s="350">
        <v>1</v>
      </c>
      <c r="T11" s="350"/>
      <c r="U11" s="350"/>
      <c r="V11" s="350"/>
      <c r="W11" s="350">
        <v>13</v>
      </c>
      <c r="X11" s="350"/>
      <c r="Y11" s="350"/>
      <c r="Z11" s="350"/>
      <c r="AA11" s="350" t="s">
        <v>409</v>
      </c>
      <c r="AB11" s="350"/>
      <c r="AC11" s="350"/>
      <c r="AD11" s="350"/>
    </row>
    <row r="12" spans="1:30" ht="21.75" customHeight="1">
      <c r="A12" s="301" t="s">
        <v>410</v>
      </c>
      <c r="B12" s="302" t="s">
        <v>411</v>
      </c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1"/>
      <c r="R12" s="301"/>
      <c r="S12" s="301"/>
      <c r="T12" s="301"/>
      <c r="U12" s="301"/>
      <c r="V12" s="301"/>
      <c r="W12" s="301"/>
      <c r="X12" s="301"/>
      <c r="Y12" s="304" t="s">
        <v>412</v>
      </c>
      <c r="Z12" s="305"/>
      <c r="AA12" s="305"/>
      <c r="AB12" s="305"/>
      <c r="AC12" s="305"/>
      <c r="AD12" s="305"/>
    </row>
    <row r="13" spans="1:16" ht="21.75" customHeight="1">
      <c r="A13" s="279" t="s">
        <v>133</v>
      </c>
      <c r="B13" s="306" t="s">
        <v>413</v>
      </c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</row>
    <row r="14" spans="1:30" ht="21.75" customHeight="1">
      <c r="A14" s="270" t="s">
        <v>414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</row>
    <row r="15" spans="26:30" ht="21.75" customHeight="1" thickBot="1">
      <c r="Z15" s="332" t="s">
        <v>394</v>
      </c>
      <c r="AA15" s="333"/>
      <c r="AB15" s="333"/>
      <c r="AC15" s="333"/>
      <c r="AD15" s="333"/>
    </row>
    <row r="16" spans="1:30" ht="21.75" customHeight="1">
      <c r="A16" s="334" t="s">
        <v>376</v>
      </c>
      <c r="B16" s="335"/>
      <c r="C16" s="335"/>
      <c r="D16" s="335"/>
      <c r="E16" s="335"/>
      <c r="F16" s="335"/>
      <c r="G16" s="335"/>
      <c r="H16" s="335"/>
      <c r="I16" s="336"/>
      <c r="J16" s="337" t="s">
        <v>415</v>
      </c>
      <c r="K16" s="338"/>
      <c r="L16" s="338"/>
      <c r="M16" s="338"/>
      <c r="N16" s="338"/>
      <c r="O16" s="338"/>
      <c r="P16" s="338"/>
      <c r="Q16" s="337" t="s">
        <v>408</v>
      </c>
      <c r="R16" s="338"/>
      <c r="S16" s="338"/>
      <c r="T16" s="338"/>
      <c r="U16" s="338"/>
      <c r="V16" s="338"/>
      <c r="W16" s="338"/>
      <c r="X16" s="337" t="s">
        <v>377</v>
      </c>
      <c r="Y16" s="338"/>
      <c r="Z16" s="338"/>
      <c r="AA16" s="338"/>
      <c r="AB16" s="338"/>
      <c r="AC16" s="338"/>
      <c r="AD16" s="340"/>
    </row>
    <row r="17" spans="1:30" ht="21.75" customHeight="1">
      <c r="A17" s="341"/>
      <c r="B17" s="341"/>
      <c r="C17" s="341"/>
      <c r="D17" s="341"/>
      <c r="E17" s="341"/>
      <c r="F17" s="341"/>
      <c r="G17" s="341"/>
      <c r="H17" s="341"/>
      <c r="I17" s="342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4"/>
    </row>
    <row r="18" spans="1:30" ht="21.75" customHeight="1">
      <c r="A18" s="279"/>
      <c r="B18" s="298" t="s">
        <v>403</v>
      </c>
      <c r="C18" s="359"/>
      <c r="D18" s="359"/>
      <c r="E18" s="322" t="s">
        <v>404</v>
      </c>
      <c r="F18" s="345" t="s">
        <v>405</v>
      </c>
      <c r="G18" s="298" t="s">
        <v>362</v>
      </c>
      <c r="H18" s="298"/>
      <c r="I18" s="286"/>
      <c r="J18" s="346">
        <v>19</v>
      </c>
      <c r="K18" s="347"/>
      <c r="L18" s="347"/>
      <c r="M18" s="347"/>
      <c r="N18" s="347"/>
      <c r="O18" s="347"/>
      <c r="P18" s="347"/>
      <c r="Q18" s="347">
        <v>14</v>
      </c>
      <c r="R18" s="347"/>
      <c r="S18" s="347"/>
      <c r="T18" s="347"/>
      <c r="U18" s="347"/>
      <c r="V18" s="347"/>
      <c r="W18" s="347"/>
      <c r="X18" s="347">
        <v>5</v>
      </c>
      <c r="Y18" s="347"/>
      <c r="Z18" s="347"/>
      <c r="AA18" s="347"/>
      <c r="AB18" s="347"/>
      <c r="AC18" s="347"/>
      <c r="AD18" s="347"/>
    </row>
    <row r="19" spans="1:30" ht="21.75" customHeight="1">
      <c r="A19" s="279"/>
      <c r="B19" s="298"/>
      <c r="C19" s="359"/>
      <c r="D19" s="359"/>
      <c r="E19" s="348">
        <v>1</v>
      </c>
      <c r="F19" s="360" t="s">
        <v>416</v>
      </c>
      <c r="G19" s="298"/>
      <c r="H19" s="298"/>
      <c r="I19" s="286"/>
      <c r="J19" s="361">
        <v>23</v>
      </c>
      <c r="K19" s="362"/>
      <c r="L19" s="362"/>
      <c r="M19" s="362"/>
      <c r="N19" s="362"/>
      <c r="O19" s="362"/>
      <c r="P19" s="362"/>
      <c r="Q19" s="362">
        <v>16</v>
      </c>
      <c r="R19" s="362"/>
      <c r="S19" s="362"/>
      <c r="T19" s="362"/>
      <c r="U19" s="362"/>
      <c r="V19" s="362"/>
      <c r="W19" s="362"/>
      <c r="X19" s="362">
        <v>7</v>
      </c>
      <c r="Y19" s="362"/>
      <c r="Z19" s="362"/>
      <c r="AA19" s="362"/>
      <c r="AB19" s="362"/>
      <c r="AC19" s="362"/>
      <c r="AD19" s="362"/>
    </row>
    <row r="20" spans="1:30" ht="21.75" customHeight="1">
      <c r="A20" s="279"/>
      <c r="B20" s="298"/>
      <c r="C20" s="359"/>
      <c r="D20" s="359"/>
      <c r="E20" s="348">
        <v>1</v>
      </c>
      <c r="F20" s="360" t="s">
        <v>417</v>
      </c>
      <c r="G20" s="298"/>
      <c r="H20" s="298"/>
      <c r="I20" s="286"/>
      <c r="J20" s="361">
        <v>13</v>
      </c>
      <c r="K20" s="362"/>
      <c r="L20" s="362"/>
      <c r="M20" s="362"/>
      <c r="N20" s="362"/>
      <c r="O20" s="362"/>
      <c r="P20" s="362"/>
      <c r="Q20" s="362">
        <v>8</v>
      </c>
      <c r="R20" s="362"/>
      <c r="S20" s="362"/>
      <c r="T20" s="362"/>
      <c r="U20" s="362"/>
      <c r="V20" s="362"/>
      <c r="W20" s="362"/>
      <c r="X20" s="362">
        <v>5</v>
      </c>
      <c r="Y20" s="362"/>
      <c r="Z20" s="362"/>
      <c r="AA20" s="362"/>
      <c r="AB20" s="362"/>
      <c r="AC20" s="362"/>
      <c r="AD20" s="362"/>
    </row>
    <row r="21" spans="1:30" s="294" customFormat="1" ht="21.75" customHeight="1">
      <c r="A21" s="363"/>
      <c r="B21" s="296"/>
      <c r="C21" s="364"/>
      <c r="D21" s="364"/>
      <c r="E21" s="351">
        <v>1</v>
      </c>
      <c r="F21" s="365" t="s">
        <v>418</v>
      </c>
      <c r="G21" s="296"/>
      <c r="H21" s="296"/>
      <c r="I21" s="297"/>
      <c r="J21" s="366">
        <v>13</v>
      </c>
      <c r="K21" s="367"/>
      <c r="L21" s="367"/>
      <c r="M21" s="367"/>
      <c r="N21" s="367"/>
      <c r="O21" s="367"/>
      <c r="P21" s="367"/>
      <c r="Q21" s="367">
        <v>11</v>
      </c>
      <c r="R21" s="367"/>
      <c r="S21" s="367"/>
      <c r="T21" s="367"/>
      <c r="U21" s="367"/>
      <c r="V21" s="367"/>
      <c r="W21" s="367"/>
      <c r="X21" s="367">
        <v>2</v>
      </c>
      <c r="Y21" s="367"/>
      <c r="Z21" s="367"/>
      <c r="AA21" s="367"/>
      <c r="AB21" s="367"/>
      <c r="AC21" s="367"/>
      <c r="AD21" s="367"/>
    </row>
    <row r="22" spans="1:30" ht="18.75" customHeight="1">
      <c r="A22" s="279"/>
      <c r="B22" s="279"/>
      <c r="C22" s="279"/>
      <c r="D22" s="279"/>
      <c r="E22" s="279"/>
      <c r="F22" s="279"/>
      <c r="G22" s="279"/>
      <c r="H22" s="279"/>
      <c r="I22" s="286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350"/>
      <c r="V22" s="350"/>
      <c r="W22" s="350"/>
      <c r="X22" s="350"/>
      <c r="Y22" s="350"/>
      <c r="Z22" s="350"/>
      <c r="AA22" s="350"/>
      <c r="AB22" s="350"/>
      <c r="AC22" s="350"/>
      <c r="AD22" s="350"/>
    </row>
    <row r="23" spans="1:30" ht="21.75" customHeight="1">
      <c r="A23" s="298" t="s">
        <v>419</v>
      </c>
      <c r="B23" s="298"/>
      <c r="C23" s="298"/>
      <c r="D23" s="298"/>
      <c r="E23" s="298"/>
      <c r="F23" s="298"/>
      <c r="G23" s="298"/>
      <c r="H23" s="298"/>
      <c r="I23" s="299"/>
      <c r="J23" s="350" t="s">
        <v>0</v>
      </c>
      <c r="K23" s="350"/>
      <c r="L23" s="350"/>
      <c r="M23" s="350"/>
      <c r="N23" s="350"/>
      <c r="O23" s="350"/>
      <c r="P23" s="350"/>
      <c r="Q23" s="350" t="s">
        <v>345</v>
      </c>
      <c r="R23" s="350"/>
      <c r="S23" s="350"/>
      <c r="T23" s="350"/>
      <c r="U23" s="350"/>
      <c r="V23" s="350"/>
      <c r="W23" s="350"/>
      <c r="X23" s="350" t="s">
        <v>345</v>
      </c>
      <c r="Y23" s="350"/>
      <c r="Z23" s="350"/>
      <c r="AA23" s="350"/>
      <c r="AB23" s="350"/>
      <c r="AC23" s="350"/>
      <c r="AD23" s="350"/>
    </row>
    <row r="24" spans="1:30" ht="21.75" customHeight="1">
      <c r="A24" s="298" t="s">
        <v>420</v>
      </c>
      <c r="B24" s="298"/>
      <c r="C24" s="298"/>
      <c r="D24" s="298"/>
      <c r="E24" s="298"/>
      <c r="F24" s="298"/>
      <c r="G24" s="298"/>
      <c r="H24" s="298"/>
      <c r="I24" s="299"/>
      <c r="J24" s="350">
        <v>3</v>
      </c>
      <c r="K24" s="350"/>
      <c r="L24" s="350"/>
      <c r="M24" s="350"/>
      <c r="N24" s="350"/>
      <c r="O24" s="350"/>
      <c r="P24" s="350"/>
      <c r="Q24" s="350">
        <v>3</v>
      </c>
      <c r="R24" s="350"/>
      <c r="S24" s="350"/>
      <c r="T24" s="350"/>
      <c r="U24" s="350"/>
      <c r="V24" s="350"/>
      <c r="W24" s="350"/>
      <c r="X24" s="350" t="s">
        <v>346</v>
      </c>
      <c r="Y24" s="350"/>
      <c r="Z24" s="350"/>
      <c r="AA24" s="350"/>
      <c r="AB24" s="350"/>
      <c r="AC24" s="350"/>
      <c r="AD24" s="350"/>
    </row>
    <row r="25" spans="1:30" ht="21.75" customHeight="1">
      <c r="A25" s="298" t="s">
        <v>421</v>
      </c>
      <c r="B25" s="298"/>
      <c r="C25" s="298"/>
      <c r="D25" s="298"/>
      <c r="E25" s="298"/>
      <c r="F25" s="298"/>
      <c r="G25" s="298"/>
      <c r="H25" s="298"/>
      <c r="I25" s="299"/>
      <c r="J25" s="350">
        <v>6</v>
      </c>
      <c r="K25" s="350"/>
      <c r="L25" s="350"/>
      <c r="M25" s="350"/>
      <c r="N25" s="350"/>
      <c r="O25" s="350"/>
      <c r="P25" s="350"/>
      <c r="Q25" s="350">
        <v>4</v>
      </c>
      <c r="R25" s="350"/>
      <c r="S25" s="350"/>
      <c r="T25" s="350"/>
      <c r="U25" s="350"/>
      <c r="V25" s="350"/>
      <c r="W25" s="350"/>
      <c r="X25" s="350">
        <v>2</v>
      </c>
      <c r="Y25" s="350"/>
      <c r="Z25" s="350"/>
      <c r="AA25" s="350"/>
      <c r="AB25" s="350"/>
      <c r="AC25" s="350"/>
      <c r="AD25" s="350"/>
    </row>
    <row r="26" spans="1:30" ht="21.75" customHeight="1" thickBot="1">
      <c r="A26" s="298" t="s">
        <v>422</v>
      </c>
      <c r="B26" s="298"/>
      <c r="C26" s="298"/>
      <c r="D26" s="298"/>
      <c r="E26" s="298"/>
      <c r="F26" s="298"/>
      <c r="G26" s="298"/>
      <c r="H26" s="298"/>
      <c r="I26" s="299"/>
      <c r="J26" s="350">
        <v>4</v>
      </c>
      <c r="K26" s="350"/>
      <c r="L26" s="350"/>
      <c r="M26" s="350"/>
      <c r="N26" s="350"/>
      <c r="O26" s="350"/>
      <c r="P26" s="350"/>
      <c r="Q26" s="350">
        <v>4</v>
      </c>
      <c r="R26" s="350"/>
      <c r="S26" s="350"/>
      <c r="T26" s="350"/>
      <c r="U26" s="350"/>
      <c r="V26" s="350"/>
      <c r="W26" s="350"/>
      <c r="X26" s="350" t="s">
        <v>347</v>
      </c>
      <c r="Y26" s="350"/>
      <c r="Z26" s="350"/>
      <c r="AA26" s="350"/>
      <c r="AB26" s="350"/>
      <c r="AC26" s="350"/>
      <c r="AD26" s="350"/>
    </row>
    <row r="27" spans="1:30" ht="21.75" customHeight="1">
      <c r="A27" s="301" t="s">
        <v>103</v>
      </c>
      <c r="B27" s="302" t="s">
        <v>423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1"/>
      <c r="R27" s="301"/>
      <c r="S27" s="301"/>
      <c r="T27" s="301"/>
      <c r="U27" s="301"/>
      <c r="V27" s="301"/>
      <c r="W27" s="301"/>
      <c r="X27" s="301"/>
      <c r="Y27" s="304" t="s">
        <v>412</v>
      </c>
      <c r="Z27" s="305"/>
      <c r="AA27" s="305"/>
      <c r="AB27" s="305"/>
      <c r="AC27" s="305"/>
      <c r="AD27" s="305"/>
    </row>
    <row r="28" spans="1:16" ht="21.75" customHeight="1">
      <c r="A28" s="279" t="s">
        <v>133</v>
      </c>
      <c r="B28" s="306" t="s">
        <v>413</v>
      </c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</row>
    <row r="29" spans="1:30" ht="21.75" customHeight="1">
      <c r="A29" s="270" t="s">
        <v>424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</row>
    <row r="30" spans="27:30" ht="21.75" customHeight="1" thickBot="1">
      <c r="AA30" s="332" t="s">
        <v>425</v>
      </c>
      <c r="AB30" s="368"/>
      <c r="AC30" s="368"/>
      <c r="AD30" s="368"/>
    </row>
    <row r="31" spans="1:31" ht="21.75" customHeight="1">
      <c r="A31" s="369" t="s">
        <v>375</v>
      </c>
      <c r="B31" s="370"/>
      <c r="C31" s="370"/>
      <c r="D31" s="370"/>
      <c r="E31" s="370"/>
      <c r="F31" s="370"/>
      <c r="G31" s="370"/>
      <c r="H31" s="371"/>
      <c r="I31" s="337" t="s">
        <v>395</v>
      </c>
      <c r="J31" s="338"/>
      <c r="K31" s="338"/>
      <c r="L31" s="338"/>
      <c r="M31" s="372" t="s">
        <v>426</v>
      </c>
      <c r="N31" s="373"/>
      <c r="O31" s="374"/>
      <c r="P31" s="372" t="s">
        <v>427</v>
      </c>
      <c r="Q31" s="373"/>
      <c r="R31" s="374"/>
      <c r="S31" s="375" t="s">
        <v>428</v>
      </c>
      <c r="T31" s="376"/>
      <c r="U31" s="377"/>
      <c r="V31" s="378" t="s">
        <v>429</v>
      </c>
      <c r="W31" s="379"/>
      <c r="X31" s="380"/>
      <c r="Y31" s="378" t="s">
        <v>430</v>
      </c>
      <c r="Z31" s="379"/>
      <c r="AA31" s="380"/>
      <c r="AB31" s="378" t="s">
        <v>431</v>
      </c>
      <c r="AC31" s="379"/>
      <c r="AD31" s="379"/>
      <c r="AE31" s="381"/>
    </row>
    <row r="32" spans="1:31" ht="21.75" customHeight="1">
      <c r="A32" s="382"/>
      <c r="B32" s="382"/>
      <c r="C32" s="382"/>
      <c r="D32" s="382"/>
      <c r="E32" s="382"/>
      <c r="F32" s="382"/>
      <c r="G32" s="382"/>
      <c r="H32" s="383"/>
      <c r="I32" s="343"/>
      <c r="J32" s="343"/>
      <c r="K32" s="343"/>
      <c r="L32" s="343"/>
      <c r="M32" s="320" t="s">
        <v>432</v>
      </c>
      <c r="N32" s="384"/>
      <c r="O32" s="385"/>
      <c r="P32" s="320" t="s">
        <v>433</v>
      </c>
      <c r="Q32" s="384"/>
      <c r="R32" s="385"/>
      <c r="S32" s="386"/>
      <c r="T32" s="387"/>
      <c r="U32" s="388"/>
      <c r="V32" s="389"/>
      <c r="W32" s="390"/>
      <c r="X32" s="391"/>
      <c r="Y32" s="389"/>
      <c r="Z32" s="390"/>
      <c r="AA32" s="391"/>
      <c r="AB32" s="389"/>
      <c r="AC32" s="390"/>
      <c r="AD32" s="390"/>
      <c r="AE32" s="381"/>
    </row>
    <row r="33" spans="2:31" ht="21.75" customHeight="1">
      <c r="B33" s="298" t="s">
        <v>403</v>
      </c>
      <c r="C33" s="298"/>
      <c r="D33" s="322" t="s">
        <v>404</v>
      </c>
      <c r="E33" s="345" t="s">
        <v>405</v>
      </c>
      <c r="F33" s="298" t="s">
        <v>359</v>
      </c>
      <c r="G33" s="298"/>
      <c r="H33" s="286"/>
      <c r="I33" s="346">
        <v>1163</v>
      </c>
      <c r="J33" s="347"/>
      <c r="K33" s="347"/>
      <c r="L33" s="347"/>
      <c r="M33" s="347">
        <v>533</v>
      </c>
      <c r="N33" s="347"/>
      <c r="O33" s="347"/>
      <c r="P33" s="347">
        <v>299</v>
      </c>
      <c r="Q33" s="347"/>
      <c r="R33" s="347"/>
      <c r="S33" s="347">
        <v>5</v>
      </c>
      <c r="T33" s="347"/>
      <c r="U33" s="347"/>
      <c r="V33" s="347">
        <v>223</v>
      </c>
      <c r="W33" s="347"/>
      <c r="X33" s="347"/>
      <c r="Y33" s="347">
        <v>103</v>
      </c>
      <c r="Z33" s="347"/>
      <c r="AA33" s="347"/>
      <c r="AB33" s="392" t="s">
        <v>406</v>
      </c>
      <c r="AC33" s="392"/>
      <c r="AD33" s="392"/>
      <c r="AE33" s="393"/>
    </row>
    <row r="34" spans="2:31" ht="21.75" customHeight="1">
      <c r="B34" s="298"/>
      <c r="C34" s="298"/>
      <c r="D34" s="322" t="s">
        <v>208</v>
      </c>
      <c r="E34" s="345" t="s">
        <v>69</v>
      </c>
      <c r="F34" s="298"/>
      <c r="G34" s="298"/>
      <c r="H34" s="286"/>
      <c r="I34" s="237">
        <f>SUM(M34:AD34)</f>
        <v>1168</v>
      </c>
      <c r="J34" s="238"/>
      <c r="K34" s="238"/>
      <c r="L34" s="238"/>
      <c r="M34" s="394">
        <v>533</v>
      </c>
      <c r="N34" s="394"/>
      <c r="O34" s="394"/>
      <c r="P34" s="394">
        <v>303</v>
      </c>
      <c r="Q34" s="394"/>
      <c r="R34" s="394"/>
      <c r="S34" s="394">
        <v>3</v>
      </c>
      <c r="T34" s="394"/>
      <c r="U34" s="394"/>
      <c r="V34" s="394">
        <v>208</v>
      </c>
      <c r="W34" s="394"/>
      <c r="X34" s="394"/>
      <c r="Y34" s="394">
        <v>116</v>
      </c>
      <c r="Z34" s="394"/>
      <c r="AA34" s="394"/>
      <c r="AB34" s="394">
        <v>5</v>
      </c>
      <c r="AC34" s="394"/>
      <c r="AD34" s="394"/>
      <c r="AE34" s="393"/>
    </row>
    <row r="35" spans="2:31" ht="21.75" customHeight="1">
      <c r="B35" s="298"/>
      <c r="C35" s="298"/>
      <c r="D35" s="322" t="s">
        <v>208</v>
      </c>
      <c r="E35" s="345" t="s">
        <v>434</v>
      </c>
      <c r="F35" s="298"/>
      <c r="G35" s="298"/>
      <c r="H35" s="286"/>
      <c r="I35" s="237">
        <v>1201</v>
      </c>
      <c r="J35" s="238"/>
      <c r="K35" s="238"/>
      <c r="L35" s="238"/>
      <c r="M35" s="394">
        <v>538</v>
      </c>
      <c r="N35" s="394"/>
      <c r="O35" s="394"/>
      <c r="P35" s="394">
        <v>322</v>
      </c>
      <c r="Q35" s="394"/>
      <c r="R35" s="394"/>
      <c r="S35" s="394">
        <v>1</v>
      </c>
      <c r="T35" s="394"/>
      <c r="U35" s="394"/>
      <c r="V35" s="394">
        <v>257</v>
      </c>
      <c r="W35" s="394"/>
      <c r="X35" s="394"/>
      <c r="Y35" s="394">
        <v>83</v>
      </c>
      <c r="Z35" s="394"/>
      <c r="AA35" s="394"/>
      <c r="AB35" s="355" t="s">
        <v>406</v>
      </c>
      <c r="AC35" s="355"/>
      <c r="AD35" s="355"/>
      <c r="AE35" s="393"/>
    </row>
    <row r="36" spans="2:31" s="294" customFormat="1" ht="21.75" customHeight="1" thickBot="1">
      <c r="B36" s="296"/>
      <c r="C36" s="296"/>
      <c r="D36" s="395" t="s">
        <v>208</v>
      </c>
      <c r="E36" s="352" t="s">
        <v>209</v>
      </c>
      <c r="F36" s="296"/>
      <c r="G36" s="296"/>
      <c r="H36" s="396"/>
      <c r="I36" s="239">
        <v>1078</v>
      </c>
      <c r="J36" s="240"/>
      <c r="K36" s="240"/>
      <c r="L36" s="240"/>
      <c r="M36" s="397">
        <v>498</v>
      </c>
      <c r="N36" s="397"/>
      <c r="O36" s="397"/>
      <c r="P36" s="397">
        <v>281</v>
      </c>
      <c r="Q36" s="397"/>
      <c r="R36" s="397"/>
      <c r="S36" s="397">
        <v>6</v>
      </c>
      <c r="T36" s="397"/>
      <c r="U36" s="397"/>
      <c r="V36" s="397">
        <v>215</v>
      </c>
      <c r="W36" s="397"/>
      <c r="X36" s="397"/>
      <c r="Y36" s="397">
        <v>75</v>
      </c>
      <c r="Z36" s="397"/>
      <c r="AA36" s="397"/>
      <c r="AB36" s="355">
        <v>3</v>
      </c>
      <c r="AC36" s="355"/>
      <c r="AD36" s="355"/>
      <c r="AE36" s="398"/>
    </row>
    <row r="37" spans="1:30" ht="21.75" customHeight="1">
      <c r="A37" s="301" t="s">
        <v>435</v>
      </c>
      <c r="B37" s="302" t="s">
        <v>411</v>
      </c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1"/>
      <c r="R37" s="301"/>
      <c r="S37" s="301"/>
      <c r="T37" s="301"/>
      <c r="U37" s="301"/>
      <c r="V37" s="301"/>
      <c r="W37" s="301"/>
      <c r="X37" s="301"/>
      <c r="Y37" s="301"/>
      <c r="Z37" s="304" t="s">
        <v>394</v>
      </c>
      <c r="AA37" s="305"/>
      <c r="AB37" s="305"/>
      <c r="AC37" s="305"/>
      <c r="AD37" s="305"/>
    </row>
    <row r="38" spans="25:30" ht="21.75" customHeight="1">
      <c r="Y38" s="309" t="s">
        <v>436</v>
      </c>
      <c r="Z38" s="310"/>
      <c r="AA38" s="310"/>
      <c r="AB38" s="310"/>
      <c r="AC38" s="310"/>
      <c r="AD38" s="310"/>
    </row>
    <row r="40" spans="1:30" ht="21.75" customHeight="1">
      <c r="A40" s="270" t="s">
        <v>48</v>
      </c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</row>
    <row r="41" ht="13.5" customHeight="1" thickBot="1"/>
    <row r="42" spans="1:30" ht="21.75" customHeight="1">
      <c r="A42" s="399" t="s">
        <v>55</v>
      </c>
      <c r="B42" s="399"/>
      <c r="C42" s="399"/>
      <c r="D42" s="399"/>
      <c r="E42" s="399"/>
      <c r="F42" s="400"/>
      <c r="G42" s="378" t="s">
        <v>49</v>
      </c>
      <c r="H42" s="399"/>
      <c r="I42" s="399"/>
      <c r="J42" s="399"/>
      <c r="K42" s="399"/>
      <c r="L42" s="400"/>
      <c r="M42" s="378" t="s">
        <v>50</v>
      </c>
      <c r="N42" s="399"/>
      <c r="O42" s="399"/>
      <c r="P42" s="399"/>
      <c r="Q42" s="399"/>
      <c r="R42" s="400"/>
      <c r="S42" s="378" t="s">
        <v>51</v>
      </c>
      <c r="T42" s="399"/>
      <c r="U42" s="399"/>
      <c r="V42" s="399"/>
      <c r="W42" s="399"/>
      <c r="X42" s="400"/>
      <c r="Y42" s="378" t="s">
        <v>52</v>
      </c>
      <c r="Z42" s="399"/>
      <c r="AA42" s="399"/>
      <c r="AB42" s="399"/>
      <c r="AC42" s="399"/>
      <c r="AD42" s="399"/>
    </row>
    <row r="43" spans="1:30" ht="21.75" customHeight="1">
      <c r="A43" s="401"/>
      <c r="B43" s="401"/>
      <c r="C43" s="401"/>
      <c r="D43" s="401"/>
      <c r="E43" s="401"/>
      <c r="F43" s="402"/>
      <c r="G43" s="403"/>
      <c r="H43" s="401"/>
      <c r="I43" s="401"/>
      <c r="J43" s="401"/>
      <c r="K43" s="401"/>
      <c r="L43" s="402"/>
      <c r="M43" s="403"/>
      <c r="N43" s="401"/>
      <c r="O43" s="401"/>
      <c r="P43" s="401"/>
      <c r="Q43" s="401"/>
      <c r="R43" s="402"/>
      <c r="S43" s="403"/>
      <c r="T43" s="401"/>
      <c r="U43" s="401"/>
      <c r="V43" s="401"/>
      <c r="W43" s="401"/>
      <c r="X43" s="402"/>
      <c r="Y43" s="403"/>
      <c r="Z43" s="401"/>
      <c r="AA43" s="401"/>
      <c r="AB43" s="401"/>
      <c r="AC43" s="401"/>
      <c r="AD43" s="401"/>
    </row>
    <row r="44" spans="1:30" ht="21.75" customHeight="1">
      <c r="A44" s="298" t="s">
        <v>46</v>
      </c>
      <c r="B44" s="298"/>
      <c r="C44" s="322" t="s">
        <v>47</v>
      </c>
      <c r="D44" s="345" t="s">
        <v>69</v>
      </c>
      <c r="E44" s="298" t="s">
        <v>53</v>
      </c>
      <c r="F44" s="299"/>
      <c r="G44" s="350">
        <v>146</v>
      </c>
      <c r="H44" s="350"/>
      <c r="I44" s="350"/>
      <c r="J44" s="350"/>
      <c r="K44" s="350"/>
      <c r="L44" s="350"/>
      <c r="M44" s="347">
        <v>1</v>
      </c>
      <c r="N44" s="347"/>
      <c r="O44" s="347"/>
      <c r="P44" s="347"/>
      <c r="Q44" s="347"/>
      <c r="R44" s="347"/>
      <c r="S44" s="350">
        <v>6</v>
      </c>
      <c r="T44" s="350"/>
      <c r="U44" s="350"/>
      <c r="V44" s="350"/>
      <c r="W44" s="350"/>
      <c r="X44" s="350"/>
      <c r="Y44" s="350">
        <v>139</v>
      </c>
      <c r="Z44" s="350"/>
      <c r="AA44" s="350"/>
      <c r="AB44" s="350"/>
      <c r="AC44" s="350"/>
      <c r="AD44" s="350"/>
    </row>
    <row r="45" spans="1:30" ht="21.75" customHeight="1">
      <c r="A45" s="298"/>
      <c r="B45" s="298"/>
      <c r="C45" s="322" t="s">
        <v>47</v>
      </c>
      <c r="D45" s="345" t="s">
        <v>102</v>
      </c>
      <c r="E45" s="298"/>
      <c r="F45" s="299"/>
      <c r="G45" s="404">
        <v>146</v>
      </c>
      <c r="H45" s="405"/>
      <c r="I45" s="405"/>
      <c r="J45" s="405"/>
      <c r="K45" s="405"/>
      <c r="L45" s="405"/>
      <c r="M45" s="405">
        <v>1</v>
      </c>
      <c r="N45" s="405"/>
      <c r="O45" s="405"/>
      <c r="P45" s="405"/>
      <c r="Q45" s="405"/>
      <c r="R45" s="405"/>
      <c r="S45" s="405">
        <v>6</v>
      </c>
      <c r="T45" s="405"/>
      <c r="U45" s="405"/>
      <c r="V45" s="405"/>
      <c r="W45" s="405"/>
      <c r="X45" s="405"/>
      <c r="Y45" s="405">
        <v>139</v>
      </c>
      <c r="Z45" s="405"/>
      <c r="AA45" s="405"/>
      <c r="AB45" s="405"/>
      <c r="AC45" s="405"/>
      <c r="AD45" s="405"/>
    </row>
    <row r="46" spans="1:30" s="294" customFormat="1" ht="21.75" customHeight="1" thickBot="1">
      <c r="A46" s="296"/>
      <c r="B46" s="296"/>
      <c r="C46" s="395" t="s">
        <v>47</v>
      </c>
      <c r="D46" s="352" t="s">
        <v>147</v>
      </c>
      <c r="E46" s="296"/>
      <c r="F46" s="353"/>
      <c r="G46" s="406">
        <v>146</v>
      </c>
      <c r="H46" s="407"/>
      <c r="I46" s="407"/>
      <c r="J46" s="407"/>
      <c r="K46" s="407"/>
      <c r="L46" s="407"/>
      <c r="M46" s="407">
        <v>1</v>
      </c>
      <c r="N46" s="407"/>
      <c r="O46" s="407"/>
      <c r="P46" s="407"/>
      <c r="Q46" s="407"/>
      <c r="R46" s="407"/>
      <c r="S46" s="407">
        <v>6</v>
      </c>
      <c r="T46" s="407"/>
      <c r="U46" s="407"/>
      <c r="V46" s="407"/>
      <c r="W46" s="407"/>
      <c r="X46" s="407"/>
      <c r="Y46" s="407">
        <v>139</v>
      </c>
      <c r="Z46" s="407"/>
      <c r="AA46" s="407"/>
      <c r="AB46" s="407"/>
      <c r="AC46" s="407"/>
      <c r="AD46" s="407"/>
    </row>
    <row r="47" spans="1:30" ht="21.75" customHeight="1">
      <c r="A47" s="301"/>
      <c r="B47" s="301"/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4" t="s">
        <v>54</v>
      </c>
      <c r="Z47" s="305"/>
      <c r="AA47" s="305"/>
      <c r="AB47" s="305"/>
      <c r="AC47" s="305"/>
      <c r="AD47" s="305"/>
    </row>
  </sheetData>
  <mergeCells count="190">
    <mergeCell ref="I34:L34"/>
    <mergeCell ref="M34:O34"/>
    <mergeCell ref="P34:R34"/>
    <mergeCell ref="B34:C34"/>
    <mergeCell ref="F34:G34"/>
    <mergeCell ref="B35:C35"/>
    <mergeCell ref="F35:G35"/>
    <mergeCell ref="B37:P37"/>
    <mergeCell ref="B36:C36"/>
    <mergeCell ref="F36:G36"/>
    <mergeCell ref="I36:L36"/>
    <mergeCell ref="M36:O36"/>
    <mergeCell ref="P36:R36"/>
    <mergeCell ref="I35:L35"/>
    <mergeCell ref="M35:O35"/>
    <mergeCell ref="P35:R35"/>
    <mergeCell ref="G46:L46"/>
    <mergeCell ref="M46:R46"/>
    <mergeCell ref="A40:AD40"/>
    <mergeCell ref="A42:F43"/>
    <mergeCell ref="G42:L43"/>
    <mergeCell ref="M42:R43"/>
    <mergeCell ref="S42:X43"/>
    <mergeCell ref="S46:X46"/>
    <mergeCell ref="A44:B44"/>
    <mergeCell ref="A46:B46"/>
    <mergeCell ref="E45:F45"/>
    <mergeCell ref="E46:F46"/>
    <mergeCell ref="A45:B45"/>
    <mergeCell ref="E44:F44"/>
    <mergeCell ref="Y47:AD47"/>
    <mergeCell ref="Y46:AD46"/>
    <mergeCell ref="Y45:AD45"/>
    <mergeCell ref="G44:L44"/>
    <mergeCell ref="M44:R44"/>
    <mergeCell ref="S44:X44"/>
    <mergeCell ref="Y44:AD44"/>
    <mergeCell ref="G45:L45"/>
    <mergeCell ref="M45:R45"/>
    <mergeCell ref="S45:X45"/>
    <mergeCell ref="Y42:AD43"/>
    <mergeCell ref="S36:U36"/>
    <mergeCell ref="AB35:AD35"/>
    <mergeCell ref="AB34:AD34"/>
    <mergeCell ref="Z37:AD37"/>
    <mergeCell ref="AB36:AD36"/>
    <mergeCell ref="V36:X36"/>
    <mergeCell ref="Y34:AA34"/>
    <mergeCell ref="S34:U34"/>
    <mergeCell ref="Y36:AA36"/>
    <mergeCell ref="Y38:AD38"/>
    <mergeCell ref="M33:O33"/>
    <mergeCell ref="V33:X33"/>
    <mergeCell ref="Y33:AA33"/>
    <mergeCell ref="V35:X35"/>
    <mergeCell ref="S35:U35"/>
    <mergeCell ref="Y35:AA35"/>
    <mergeCell ref="V34:X34"/>
    <mergeCell ref="P33:R33"/>
    <mergeCell ref="S33:U33"/>
    <mergeCell ref="B33:C33"/>
    <mergeCell ref="F33:G33"/>
    <mergeCell ref="I33:L33"/>
    <mergeCell ref="V31:X32"/>
    <mergeCell ref="P31:R31"/>
    <mergeCell ref="A31:H32"/>
    <mergeCell ref="M31:O31"/>
    <mergeCell ref="M32:O32"/>
    <mergeCell ref="I31:L32"/>
    <mergeCell ref="A10:F10"/>
    <mergeCell ref="A11:F11"/>
    <mergeCell ref="G10:J10"/>
    <mergeCell ref="G11:J11"/>
    <mergeCell ref="J16:P17"/>
    <mergeCell ref="Q21:W21"/>
    <mergeCell ref="X21:AD21"/>
    <mergeCell ref="X19:AD19"/>
    <mergeCell ref="Q19:W19"/>
    <mergeCell ref="Q20:W20"/>
    <mergeCell ref="X20:AD20"/>
    <mergeCell ref="J19:P19"/>
    <mergeCell ref="J18:P18"/>
    <mergeCell ref="Q18:W18"/>
    <mergeCell ref="X18:AD18"/>
    <mergeCell ref="G9:J9"/>
    <mergeCell ref="K9:N9"/>
    <mergeCell ref="K10:N10"/>
    <mergeCell ref="Y12:AD12"/>
    <mergeCell ref="W10:Z10"/>
    <mergeCell ref="W9:Z9"/>
    <mergeCell ref="AA9:AD9"/>
    <mergeCell ref="W11:Z11"/>
    <mergeCell ref="AA11:AD11"/>
    <mergeCell ref="G5:J5"/>
    <mergeCell ref="G6:J6"/>
    <mergeCell ref="O7:R7"/>
    <mergeCell ref="O5:R5"/>
    <mergeCell ref="K5:N5"/>
    <mergeCell ref="K6:N6"/>
    <mergeCell ref="O6:R6"/>
    <mergeCell ref="W7:Z7"/>
    <mergeCell ref="O10:R10"/>
    <mergeCell ref="AA10:AD10"/>
    <mergeCell ref="O8:R8"/>
    <mergeCell ref="S8:V8"/>
    <mergeCell ref="W8:Z8"/>
    <mergeCell ref="S10:V10"/>
    <mergeCell ref="S7:V7"/>
    <mergeCell ref="O9:R9"/>
    <mergeCell ref="S9:V9"/>
    <mergeCell ref="Z2:AD2"/>
    <mergeCell ref="K3:N3"/>
    <mergeCell ref="O3:R3"/>
    <mergeCell ref="AA3:AD4"/>
    <mergeCell ref="K4:N4"/>
    <mergeCell ref="A6:B6"/>
    <mergeCell ref="E6:F6"/>
    <mergeCell ref="A1:AD1"/>
    <mergeCell ref="A5:B5"/>
    <mergeCell ref="E5:F5"/>
    <mergeCell ref="O4:R4"/>
    <mergeCell ref="A3:F4"/>
    <mergeCell ref="G3:J4"/>
    <mergeCell ref="S3:V4"/>
    <mergeCell ref="W3:Z4"/>
    <mergeCell ref="A8:B8"/>
    <mergeCell ref="E8:F8"/>
    <mergeCell ref="G7:J7"/>
    <mergeCell ref="K7:N7"/>
    <mergeCell ref="G8:J8"/>
    <mergeCell ref="K8:N8"/>
    <mergeCell ref="A7:B7"/>
    <mergeCell ref="E7:F7"/>
    <mergeCell ref="AA5:AD5"/>
    <mergeCell ref="AA6:AD6"/>
    <mergeCell ref="AA7:AD7"/>
    <mergeCell ref="AA8:AD8"/>
    <mergeCell ref="S5:V5"/>
    <mergeCell ref="W5:Z5"/>
    <mergeCell ref="S6:V6"/>
    <mergeCell ref="W6:Z6"/>
    <mergeCell ref="X16:AD17"/>
    <mergeCell ref="K11:N11"/>
    <mergeCell ref="Q16:W17"/>
    <mergeCell ref="S11:V11"/>
    <mergeCell ref="O11:R11"/>
    <mergeCell ref="B12:P12"/>
    <mergeCell ref="Z15:AD15"/>
    <mergeCell ref="A16:I17"/>
    <mergeCell ref="B13:P13"/>
    <mergeCell ref="A14:AD14"/>
    <mergeCell ref="B19:D19"/>
    <mergeCell ref="G18:H18"/>
    <mergeCell ref="B18:D18"/>
    <mergeCell ref="G19:H19"/>
    <mergeCell ref="J20:P20"/>
    <mergeCell ref="B20:D20"/>
    <mergeCell ref="B21:D21"/>
    <mergeCell ref="J21:P21"/>
    <mergeCell ref="G20:H20"/>
    <mergeCell ref="G21:H21"/>
    <mergeCell ref="A23:I23"/>
    <mergeCell ref="A24:I24"/>
    <mergeCell ref="A25:I25"/>
    <mergeCell ref="A26:I26"/>
    <mergeCell ref="J22:P22"/>
    <mergeCell ref="Q22:W22"/>
    <mergeCell ref="X22:AD22"/>
    <mergeCell ref="Q23:W23"/>
    <mergeCell ref="X23:AD23"/>
    <mergeCell ref="J23:P23"/>
    <mergeCell ref="J26:P26"/>
    <mergeCell ref="Q26:W26"/>
    <mergeCell ref="X26:AD26"/>
    <mergeCell ref="X24:AD24"/>
    <mergeCell ref="J25:P25"/>
    <mergeCell ref="Q24:W24"/>
    <mergeCell ref="Q25:W25"/>
    <mergeCell ref="X25:AD25"/>
    <mergeCell ref="J24:P24"/>
    <mergeCell ref="B28:P28"/>
    <mergeCell ref="P32:R32"/>
    <mergeCell ref="AB33:AD33"/>
    <mergeCell ref="Y27:AD27"/>
    <mergeCell ref="B27:P27"/>
    <mergeCell ref="A29:AD29"/>
    <mergeCell ref="AA30:AD30"/>
    <mergeCell ref="S31:U32"/>
    <mergeCell ref="Y31:AA32"/>
    <mergeCell ref="AB31:AD32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46"/>
  <sheetViews>
    <sheetView showGridLines="0" zoomScaleSheetLayoutView="75" workbookViewId="0" topLeftCell="A1">
      <selection activeCell="A1" sqref="A1:AE1"/>
    </sheetView>
  </sheetViews>
  <sheetFormatPr defaultColWidth="9.00390625" defaultRowHeight="21.75" customHeight="1"/>
  <cols>
    <col min="1" max="16384" width="3.625" style="25" customWidth="1"/>
  </cols>
  <sheetData>
    <row r="1" spans="1:31" ht="24.75" customHeight="1">
      <c r="A1" s="53" t="s">
        <v>104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257"/>
    </row>
    <row r="2" spans="1:31" ht="21.75" customHeight="1">
      <c r="A2" s="53" t="s">
        <v>105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257"/>
    </row>
    <row r="3" spans="1:6" ht="21.75" customHeight="1" thickBot="1">
      <c r="A3" s="265" t="s">
        <v>106</v>
      </c>
      <c r="B3" s="266"/>
      <c r="C3" s="266"/>
      <c r="D3" s="266"/>
      <c r="E3" s="266"/>
      <c r="F3" s="40"/>
    </row>
    <row r="4" spans="1:31" ht="21.75" customHeight="1">
      <c r="A4" s="243" t="s">
        <v>55</v>
      </c>
      <c r="B4" s="243"/>
      <c r="C4" s="243"/>
      <c r="D4" s="89"/>
      <c r="E4" s="59" t="s">
        <v>378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8"/>
      <c r="Q4" s="77" t="s">
        <v>107</v>
      </c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246" t="s">
        <v>108</v>
      </c>
      <c r="AD4" s="243"/>
      <c r="AE4" s="243"/>
    </row>
    <row r="5" spans="1:31" ht="21.75" customHeight="1">
      <c r="A5" s="244"/>
      <c r="B5" s="244"/>
      <c r="C5" s="244"/>
      <c r="D5" s="245"/>
      <c r="E5" s="52" t="s">
        <v>109</v>
      </c>
      <c r="F5" s="47"/>
      <c r="G5" s="46"/>
      <c r="H5" s="52" t="s">
        <v>110</v>
      </c>
      <c r="I5" s="47"/>
      <c r="J5" s="46"/>
      <c r="K5" s="54" t="s">
        <v>111</v>
      </c>
      <c r="L5" s="54"/>
      <c r="M5" s="54"/>
      <c r="N5" s="253" t="s">
        <v>353</v>
      </c>
      <c r="O5" s="254"/>
      <c r="P5" s="255"/>
      <c r="Q5" s="54" t="s">
        <v>111</v>
      </c>
      <c r="R5" s="54"/>
      <c r="S5" s="54"/>
      <c r="T5" s="54" t="s">
        <v>112</v>
      </c>
      <c r="U5" s="54"/>
      <c r="V5" s="54"/>
      <c r="W5" s="54" t="s">
        <v>110</v>
      </c>
      <c r="X5" s="54"/>
      <c r="Y5" s="54"/>
      <c r="Z5" s="54" t="s">
        <v>113</v>
      </c>
      <c r="AA5" s="54"/>
      <c r="AB5" s="54"/>
      <c r="AC5" s="247"/>
      <c r="AD5" s="244"/>
      <c r="AE5" s="244"/>
    </row>
    <row r="6" spans="1:31" ht="21.75" customHeight="1">
      <c r="A6" s="50" t="s">
        <v>46</v>
      </c>
      <c r="B6" s="50"/>
      <c r="C6" s="31" t="s">
        <v>350</v>
      </c>
      <c r="D6" s="22" t="s">
        <v>53</v>
      </c>
      <c r="E6" s="195">
        <v>31399</v>
      </c>
      <c r="F6" s="196"/>
      <c r="G6" s="196"/>
      <c r="H6" s="196">
        <v>37254</v>
      </c>
      <c r="I6" s="196"/>
      <c r="J6" s="196"/>
      <c r="K6" s="196">
        <v>33861</v>
      </c>
      <c r="L6" s="196"/>
      <c r="M6" s="196"/>
      <c r="N6" s="196" t="s">
        <v>354</v>
      </c>
      <c r="O6" s="196"/>
      <c r="P6" s="196"/>
      <c r="Q6" s="196">
        <v>8120</v>
      </c>
      <c r="R6" s="196"/>
      <c r="S6" s="196"/>
      <c r="T6" s="196">
        <v>12865</v>
      </c>
      <c r="U6" s="196"/>
      <c r="V6" s="196"/>
      <c r="W6" s="196">
        <v>5303</v>
      </c>
      <c r="X6" s="196"/>
      <c r="Y6" s="196"/>
      <c r="Z6" s="196">
        <v>11734</v>
      </c>
      <c r="AA6" s="196"/>
      <c r="AB6" s="196"/>
      <c r="AC6" s="196">
        <v>5645</v>
      </c>
      <c r="AD6" s="196"/>
      <c r="AE6" s="196"/>
    </row>
    <row r="7" spans="1:31" ht="21.75" customHeight="1">
      <c r="A7" s="22"/>
      <c r="B7" s="22"/>
      <c r="C7" s="31"/>
      <c r="D7" s="32"/>
      <c r="E7" s="36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ht="21.75" customHeight="1">
      <c r="A8" s="50"/>
      <c r="B8" s="50"/>
      <c r="C8" s="31" t="s">
        <v>351</v>
      </c>
      <c r="D8" s="32"/>
      <c r="E8" s="249">
        <v>38558</v>
      </c>
      <c r="F8" s="179"/>
      <c r="G8" s="179"/>
      <c r="H8" s="179">
        <v>20488</v>
      </c>
      <c r="I8" s="179"/>
      <c r="J8" s="179"/>
      <c r="K8" s="179">
        <v>23627</v>
      </c>
      <c r="L8" s="179"/>
      <c r="M8" s="179"/>
      <c r="N8" s="179" t="s">
        <v>354</v>
      </c>
      <c r="O8" s="179"/>
      <c r="P8" s="179"/>
      <c r="Q8" s="179">
        <v>8704</v>
      </c>
      <c r="R8" s="179"/>
      <c r="S8" s="179"/>
      <c r="T8" s="179">
        <v>12325</v>
      </c>
      <c r="U8" s="179"/>
      <c r="V8" s="179"/>
      <c r="W8" s="179">
        <v>5304</v>
      </c>
      <c r="X8" s="179"/>
      <c r="Y8" s="179"/>
      <c r="Z8" s="179">
        <v>10864</v>
      </c>
      <c r="AA8" s="179"/>
      <c r="AB8" s="179"/>
      <c r="AC8" s="179">
        <v>4898</v>
      </c>
      <c r="AD8" s="179"/>
      <c r="AE8" s="179"/>
    </row>
    <row r="9" spans="1:31" ht="21.75" customHeight="1">
      <c r="A9" s="22"/>
      <c r="B9" s="22"/>
      <c r="C9" s="31"/>
      <c r="D9" s="32"/>
      <c r="E9" s="36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38" customFormat="1" ht="21.75" customHeight="1" thickBot="1">
      <c r="A10" s="49"/>
      <c r="B10" s="49"/>
      <c r="C10" s="28" t="s">
        <v>352</v>
      </c>
      <c r="D10" s="29"/>
      <c r="E10" s="241">
        <v>26044</v>
      </c>
      <c r="F10" s="242"/>
      <c r="G10" s="242"/>
      <c r="H10" s="242">
        <v>25784</v>
      </c>
      <c r="I10" s="242"/>
      <c r="J10" s="242"/>
      <c r="K10" s="242">
        <v>31094</v>
      </c>
      <c r="L10" s="242"/>
      <c r="M10" s="242"/>
      <c r="N10" s="242">
        <v>19261</v>
      </c>
      <c r="O10" s="242"/>
      <c r="P10" s="242"/>
      <c r="Q10" s="242">
        <v>7654</v>
      </c>
      <c r="R10" s="242"/>
      <c r="S10" s="242"/>
      <c r="T10" s="242">
        <v>9728</v>
      </c>
      <c r="U10" s="242"/>
      <c r="V10" s="242"/>
      <c r="W10" s="242">
        <v>5395</v>
      </c>
      <c r="X10" s="242"/>
      <c r="Y10" s="242"/>
      <c r="Z10" s="242">
        <v>10547</v>
      </c>
      <c r="AA10" s="242"/>
      <c r="AB10" s="242"/>
      <c r="AC10" s="242">
        <v>5045</v>
      </c>
      <c r="AD10" s="242"/>
      <c r="AE10" s="242"/>
    </row>
    <row r="11" spans="1:31" ht="21.75" customHeight="1">
      <c r="A11" s="80" t="s">
        <v>386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39"/>
      <c r="W11" s="39"/>
      <c r="X11" s="39"/>
      <c r="Y11" s="39"/>
      <c r="Z11" s="74" t="s">
        <v>54</v>
      </c>
      <c r="AA11" s="264"/>
      <c r="AB11" s="264"/>
      <c r="AC11" s="264"/>
      <c r="AD11" s="264"/>
      <c r="AE11" s="264"/>
    </row>
    <row r="12" ht="30" customHeight="1"/>
    <row r="13" spans="1:31" ht="21.75" customHeight="1">
      <c r="A13" s="53" t="s">
        <v>114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</row>
    <row r="14" ht="13.5" customHeight="1" thickBot="1"/>
    <row r="15" spans="1:31" ht="21.75" customHeight="1">
      <c r="A15" s="58" t="s">
        <v>55</v>
      </c>
      <c r="B15" s="81"/>
      <c r="C15" s="81"/>
      <c r="D15" s="81"/>
      <c r="E15" s="81"/>
      <c r="F15" s="81"/>
      <c r="G15" s="77" t="s">
        <v>49</v>
      </c>
      <c r="H15" s="77"/>
      <c r="I15" s="77"/>
      <c r="J15" s="77"/>
      <c r="K15" s="77"/>
      <c r="L15" s="59" t="s">
        <v>115</v>
      </c>
      <c r="M15" s="57"/>
      <c r="N15" s="57"/>
      <c r="O15" s="57"/>
      <c r="P15" s="58"/>
      <c r="Q15" s="77" t="s">
        <v>116</v>
      </c>
      <c r="R15" s="77"/>
      <c r="S15" s="77"/>
      <c r="T15" s="77"/>
      <c r="U15" s="77"/>
      <c r="V15" s="77" t="s">
        <v>117</v>
      </c>
      <c r="W15" s="77"/>
      <c r="X15" s="77"/>
      <c r="Y15" s="77"/>
      <c r="Z15" s="77"/>
      <c r="AA15" s="77" t="s">
        <v>118</v>
      </c>
      <c r="AB15" s="77"/>
      <c r="AC15" s="77"/>
      <c r="AD15" s="77"/>
      <c r="AE15" s="59"/>
    </row>
    <row r="16" spans="1:31" ht="21.75" customHeight="1">
      <c r="A16" s="82"/>
      <c r="B16" s="83"/>
      <c r="C16" s="83"/>
      <c r="D16" s="83"/>
      <c r="E16" s="83"/>
      <c r="F16" s="83"/>
      <c r="G16" s="54" t="s">
        <v>119</v>
      </c>
      <c r="H16" s="54"/>
      <c r="I16" s="54" t="s">
        <v>120</v>
      </c>
      <c r="J16" s="54"/>
      <c r="K16" s="54"/>
      <c r="L16" s="52" t="s">
        <v>119</v>
      </c>
      <c r="M16" s="46"/>
      <c r="N16" s="52" t="s">
        <v>120</v>
      </c>
      <c r="O16" s="47"/>
      <c r="P16" s="46"/>
      <c r="Q16" s="54" t="s">
        <v>119</v>
      </c>
      <c r="R16" s="54"/>
      <c r="S16" s="54" t="s">
        <v>120</v>
      </c>
      <c r="T16" s="54"/>
      <c r="U16" s="54"/>
      <c r="V16" s="54" t="s">
        <v>119</v>
      </c>
      <c r="W16" s="54"/>
      <c r="X16" s="54" t="s">
        <v>120</v>
      </c>
      <c r="Y16" s="54"/>
      <c r="Z16" s="54"/>
      <c r="AA16" s="54" t="s">
        <v>119</v>
      </c>
      <c r="AB16" s="54"/>
      <c r="AC16" s="54" t="s">
        <v>120</v>
      </c>
      <c r="AD16" s="54"/>
      <c r="AE16" s="52"/>
    </row>
    <row r="17" spans="1:31" ht="21.75" customHeight="1">
      <c r="A17" s="50" t="s">
        <v>46</v>
      </c>
      <c r="B17" s="50"/>
      <c r="C17" s="31" t="s">
        <v>47</v>
      </c>
      <c r="D17" s="32" t="s">
        <v>69</v>
      </c>
      <c r="E17" s="50" t="s">
        <v>53</v>
      </c>
      <c r="F17" s="51"/>
      <c r="G17" s="195">
        <f>SUM(L17+Q17+V17+AA17)</f>
        <v>171</v>
      </c>
      <c r="H17" s="196"/>
      <c r="I17" s="196">
        <f>SUM(N17+S17+X17+AC17)</f>
        <v>8938</v>
      </c>
      <c r="J17" s="196"/>
      <c r="K17" s="196"/>
      <c r="L17" s="196">
        <v>44</v>
      </c>
      <c r="M17" s="196"/>
      <c r="N17" s="196">
        <v>2750</v>
      </c>
      <c r="O17" s="196"/>
      <c r="P17" s="196"/>
      <c r="Q17" s="196">
        <v>14</v>
      </c>
      <c r="R17" s="196"/>
      <c r="S17" s="196">
        <v>1474</v>
      </c>
      <c r="T17" s="196"/>
      <c r="U17" s="196"/>
      <c r="V17" s="196">
        <v>71</v>
      </c>
      <c r="W17" s="196"/>
      <c r="X17" s="196">
        <v>2828</v>
      </c>
      <c r="Y17" s="196"/>
      <c r="Z17" s="196"/>
      <c r="AA17" s="196">
        <v>42</v>
      </c>
      <c r="AB17" s="196"/>
      <c r="AC17" s="196">
        <v>1886</v>
      </c>
      <c r="AD17" s="196"/>
      <c r="AE17" s="196"/>
    </row>
    <row r="18" spans="1:31" ht="21.75" customHeight="1">
      <c r="A18" s="22"/>
      <c r="B18" s="22"/>
      <c r="C18" s="31"/>
      <c r="D18" s="32"/>
      <c r="E18" s="22"/>
      <c r="F18" s="35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ht="21.75" customHeight="1">
      <c r="A19" s="50"/>
      <c r="B19" s="50"/>
      <c r="C19" s="31" t="s">
        <v>47</v>
      </c>
      <c r="D19" s="32" t="s">
        <v>102</v>
      </c>
      <c r="E19" s="50"/>
      <c r="F19" s="50"/>
      <c r="G19" s="249">
        <v>167</v>
      </c>
      <c r="H19" s="179"/>
      <c r="I19" s="179">
        <v>8703</v>
      </c>
      <c r="J19" s="179"/>
      <c r="K19" s="179"/>
      <c r="L19" s="179">
        <v>40</v>
      </c>
      <c r="M19" s="179"/>
      <c r="N19" s="179">
        <v>2599</v>
      </c>
      <c r="O19" s="179"/>
      <c r="P19" s="179"/>
      <c r="Q19" s="179">
        <v>14</v>
      </c>
      <c r="R19" s="179"/>
      <c r="S19" s="179">
        <v>1616</v>
      </c>
      <c r="T19" s="179"/>
      <c r="U19" s="179"/>
      <c r="V19" s="179">
        <v>42</v>
      </c>
      <c r="W19" s="179"/>
      <c r="X19" s="179">
        <v>1555</v>
      </c>
      <c r="Y19" s="179"/>
      <c r="Z19" s="179"/>
      <c r="AA19" s="179">
        <v>71</v>
      </c>
      <c r="AB19" s="179"/>
      <c r="AC19" s="179">
        <v>2933</v>
      </c>
      <c r="AD19" s="179"/>
      <c r="AE19" s="179"/>
    </row>
    <row r="20" spans="1:31" ht="21.75" customHeight="1">
      <c r="A20" s="22"/>
      <c r="B20" s="22"/>
      <c r="C20" s="31"/>
      <c r="D20" s="32"/>
      <c r="E20" s="22"/>
      <c r="F20" s="35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38" customFormat="1" ht="21.75" customHeight="1" thickBot="1">
      <c r="A21" s="49"/>
      <c r="B21" s="49"/>
      <c r="C21" s="28" t="s">
        <v>47</v>
      </c>
      <c r="D21" s="29" t="s">
        <v>147</v>
      </c>
      <c r="E21" s="49"/>
      <c r="F21" s="248"/>
      <c r="G21" s="241">
        <v>178</v>
      </c>
      <c r="H21" s="242"/>
      <c r="I21" s="242">
        <v>9265</v>
      </c>
      <c r="J21" s="242"/>
      <c r="K21" s="242"/>
      <c r="L21" s="242">
        <v>40</v>
      </c>
      <c r="M21" s="242"/>
      <c r="N21" s="242">
        <v>2740</v>
      </c>
      <c r="O21" s="242"/>
      <c r="P21" s="242"/>
      <c r="Q21" s="242">
        <v>12</v>
      </c>
      <c r="R21" s="242"/>
      <c r="S21" s="242">
        <v>2113</v>
      </c>
      <c r="T21" s="242"/>
      <c r="U21" s="242"/>
      <c r="V21" s="242">
        <v>46</v>
      </c>
      <c r="W21" s="242"/>
      <c r="X21" s="242">
        <v>2663</v>
      </c>
      <c r="Y21" s="242"/>
      <c r="Z21" s="242"/>
      <c r="AA21" s="242">
        <v>80</v>
      </c>
      <c r="AB21" s="242"/>
      <c r="AC21" s="242">
        <v>1749</v>
      </c>
      <c r="AD21" s="242"/>
      <c r="AE21" s="242"/>
    </row>
    <row r="22" spans="1:31" ht="21.7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74" t="s">
        <v>121</v>
      </c>
      <c r="X22" s="75"/>
      <c r="Y22" s="75"/>
      <c r="Z22" s="75"/>
      <c r="AA22" s="75"/>
      <c r="AB22" s="75"/>
      <c r="AC22" s="75"/>
      <c r="AD22" s="75"/>
      <c r="AE22" s="75"/>
    </row>
    <row r="23" ht="30" customHeight="1"/>
    <row r="24" spans="1:31" ht="24.75" customHeight="1">
      <c r="A24" s="53" t="s">
        <v>122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257"/>
    </row>
    <row r="25" ht="13.5" customHeight="1" thickBot="1"/>
    <row r="26" spans="1:31" ht="21.75" customHeight="1">
      <c r="A26" s="58" t="s">
        <v>55</v>
      </c>
      <c r="B26" s="81"/>
      <c r="C26" s="81"/>
      <c r="D26" s="81"/>
      <c r="E26" s="81"/>
      <c r="F26" s="81"/>
      <c r="G26" s="77" t="s">
        <v>123</v>
      </c>
      <c r="H26" s="81"/>
      <c r="I26" s="81"/>
      <c r="J26" s="77" t="s">
        <v>124</v>
      </c>
      <c r="K26" s="77"/>
      <c r="L26" s="77"/>
      <c r="M26" s="77"/>
      <c r="N26" s="77"/>
      <c r="O26" s="77"/>
      <c r="P26" s="77"/>
      <c r="Q26" s="77"/>
      <c r="R26" s="77"/>
      <c r="S26" s="77" t="s">
        <v>125</v>
      </c>
      <c r="T26" s="77"/>
      <c r="U26" s="77"/>
      <c r="V26" s="77"/>
      <c r="W26" s="77"/>
      <c r="X26" s="77"/>
      <c r="Y26" s="77"/>
      <c r="Z26" s="77"/>
      <c r="AA26" s="77"/>
      <c r="AB26" s="77" t="s">
        <v>126</v>
      </c>
      <c r="AC26" s="81"/>
      <c r="AD26" s="81"/>
      <c r="AE26" s="262"/>
    </row>
    <row r="27" spans="1:31" ht="21.75" customHeight="1">
      <c r="A27" s="46"/>
      <c r="B27" s="83"/>
      <c r="C27" s="83"/>
      <c r="D27" s="83"/>
      <c r="E27" s="83"/>
      <c r="F27" s="83"/>
      <c r="G27" s="83"/>
      <c r="H27" s="83"/>
      <c r="I27" s="83"/>
      <c r="J27" s="54" t="s">
        <v>127</v>
      </c>
      <c r="K27" s="83"/>
      <c r="L27" s="83"/>
      <c r="M27" s="54" t="s">
        <v>128</v>
      </c>
      <c r="N27" s="83"/>
      <c r="O27" s="83"/>
      <c r="P27" s="76" t="s">
        <v>129</v>
      </c>
      <c r="Q27" s="76"/>
      <c r="R27" s="76"/>
      <c r="S27" s="54" t="s">
        <v>127</v>
      </c>
      <c r="T27" s="83"/>
      <c r="U27" s="83"/>
      <c r="V27" s="54" t="s">
        <v>128</v>
      </c>
      <c r="W27" s="83"/>
      <c r="X27" s="83"/>
      <c r="Y27" s="76" t="s">
        <v>129</v>
      </c>
      <c r="Z27" s="76"/>
      <c r="AA27" s="76"/>
      <c r="AB27" s="83"/>
      <c r="AC27" s="83"/>
      <c r="AD27" s="83"/>
      <c r="AE27" s="263"/>
    </row>
    <row r="28" spans="1:31" ht="21.75" customHeight="1">
      <c r="A28" s="8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78" t="s">
        <v>130</v>
      </c>
      <c r="Q28" s="78"/>
      <c r="R28" s="78"/>
      <c r="S28" s="83"/>
      <c r="T28" s="83"/>
      <c r="U28" s="83"/>
      <c r="V28" s="83"/>
      <c r="W28" s="83"/>
      <c r="X28" s="83"/>
      <c r="Y28" s="78" t="s">
        <v>130</v>
      </c>
      <c r="Z28" s="78"/>
      <c r="AA28" s="78"/>
      <c r="AB28" s="83"/>
      <c r="AC28" s="83"/>
      <c r="AD28" s="83"/>
      <c r="AE28" s="263"/>
    </row>
    <row r="29" spans="1:31" ht="21.75" customHeight="1">
      <c r="A29" s="50" t="s">
        <v>46</v>
      </c>
      <c r="B29" s="50"/>
      <c r="C29" s="31" t="s">
        <v>47</v>
      </c>
      <c r="D29" s="32" t="s">
        <v>69</v>
      </c>
      <c r="E29" s="50" t="s">
        <v>53</v>
      </c>
      <c r="F29" s="51"/>
      <c r="G29" s="195">
        <v>291</v>
      </c>
      <c r="H29" s="196"/>
      <c r="I29" s="196"/>
      <c r="J29" s="196">
        <f>SUM(M29:R29)</f>
        <v>32557</v>
      </c>
      <c r="K29" s="196"/>
      <c r="L29" s="196"/>
      <c r="M29" s="196">
        <v>24629</v>
      </c>
      <c r="N29" s="196"/>
      <c r="O29" s="196"/>
      <c r="P29" s="196">
        <v>7928</v>
      </c>
      <c r="Q29" s="196"/>
      <c r="R29" s="196"/>
      <c r="S29" s="196">
        <f>SUM(V29:AA29)</f>
        <v>84108</v>
      </c>
      <c r="T29" s="196"/>
      <c r="U29" s="196"/>
      <c r="V29" s="196">
        <v>61216</v>
      </c>
      <c r="W29" s="196"/>
      <c r="X29" s="196"/>
      <c r="Y29" s="196">
        <v>22892</v>
      </c>
      <c r="Z29" s="196"/>
      <c r="AA29" s="196"/>
      <c r="AB29" s="196">
        <v>135190</v>
      </c>
      <c r="AC29" s="196"/>
      <c r="AD29" s="196"/>
      <c r="AE29" s="196"/>
    </row>
    <row r="30" spans="1:31" ht="21.75" customHeight="1">
      <c r="A30" s="22"/>
      <c r="B30" s="22"/>
      <c r="C30" s="31"/>
      <c r="D30" s="32"/>
      <c r="E30" s="22"/>
      <c r="F30" s="35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ht="21.75" customHeight="1">
      <c r="A31" s="50"/>
      <c r="B31" s="50"/>
      <c r="C31" s="31" t="s">
        <v>47</v>
      </c>
      <c r="D31" s="32" t="s">
        <v>102</v>
      </c>
      <c r="E31" s="50"/>
      <c r="F31" s="51"/>
      <c r="G31" s="249">
        <v>291</v>
      </c>
      <c r="H31" s="179"/>
      <c r="I31" s="179"/>
      <c r="J31" s="179">
        <v>31956</v>
      </c>
      <c r="K31" s="179"/>
      <c r="L31" s="179"/>
      <c r="M31" s="179">
        <f>J31-P31</f>
        <v>27236</v>
      </c>
      <c r="N31" s="179"/>
      <c r="O31" s="179"/>
      <c r="P31" s="179">
        <v>4720</v>
      </c>
      <c r="Q31" s="179"/>
      <c r="R31" s="179"/>
      <c r="S31" s="179">
        <v>79815</v>
      </c>
      <c r="T31" s="179"/>
      <c r="U31" s="179"/>
      <c r="V31" s="179">
        <f>S31-Y31</f>
        <v>66924</v>
      </c>
      <c r="W31" s="179"/>
      <c r="X31" s="179"/>
      <c r="Y31" s="179">
        <v>12891</v>
      </c>
      <c r="Z31" s="179"/>
      <c r="AA31" s="179"/>
      <c r="AB31" s="179">
        <v>139328</v>
      </c>
      <c r="AC31" s="179"/>
      <c r="AD31" s="179"/>
      <c r="AE31" s="179"/>
    </row>
    <row r="32" spans="1:31" ht="21.75" customHeight="1">
      <c r="A32" s="22"/>
      <c r="B32" s="22"/>
      <c r="C32" s="31"/>
      <c r="D32" s="32"/>
      <c r="E32" s="22"/>
      <c r="F32" s="35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38" customFormat="1" ht="21.75" customHeight="1" thickBot="1">
      <c r="A33" s="49"/>
      <c r="B33" s="49"/>
      <c r="C33" s="28" t="s">
        <v>47</v>
      </c>
      <c r="D33" s="29" t="s">
        <v>147</v>
      </c>
      <c r="E33" s="49"/>
      <c r="F33" s="248"/>
      <c r="G33" s="241">
        <v>294</v>
      </c>
      <c r="H33" s="242"/>
      <c r="I33" s="242"/>
      <c r="J33" s="242">
        <v>35560</v>
      </c>
      <c r="K33" s="242"/>
      <c r="L33" s="242"/>
      <c r="M33" s="242">
        <v>31168</v>
      </c>
      <c r="N33" s="242"/>
      <c r="O33" s="242"/>
      <c r="P33" s="242">
        <v>4392</v>
      </c>
      <c r="Q33" s="242"/>
      <c r="R33" s="242"/>
      <c r="S33" s="242">
        <v>88952</v>
      </c>
      <c r="T33" s="242"/>
      <c r="U33" s="242"/>
      <c r="V33" s="242">
        <v>77009</v>
      </c>
      <c r="W33" s="242"/>
      <c r="X33" s="242"/>
      <c r="Y33" s="242">
        <v>11942</v>
      </c>
      <c r="Z33" s="242"/>
      <c r="AA33" s="242"/>
      <c r="AB33" s="242">
        <v>145118</v>
      </c>
      <c r="AC33" s="242"/>
      <c r="AD33" s="242"/>
      <c r="AE33" s="242"/>
    </row>
    <row r="34" spans="1:31" ht="21.75" customHeight="1">
      <c r="A34" s="80" t="s">
        <v>357</v>
      </c>
      <c r="B34" s="80"/>
      <c r="C34" s="80"/>
      <c r="D34" s="80"/>
      <c r="E34" s="80"/>
      <c r="F34" s="80"/>
      <c r="G34" s="80"/>
      <c r="H34" s="80"/>
      <c r="I34" s="80"/>
      <c r="J34" s="80"/>
      <c r="K34" s="39"/>
      <c r="L34" s="39"/>
      <c r="M34" s="39"/>
      <c r="N34" s="39"/>
      <c r="O34" s="39"/>
      <c r="P34" s="39"/>
      <c r="Q34" s="39"/>
      <c r="R34" s="39"/>
      <c r="S34" s="243"/>
      <c r="T34" s="243"/>
      <c r="U34" s="243"/>
      <c r="V34" s="243"/>
      <c r="W34" s="39"/>
      <c r="X34" s="39"/>
      <c r="Y34" s="39"/>
      <c r="Z34" s="74" t="s">
        <v>54</v>
      </c>
      <c r="AA34" s="75"/>
      <c r="AB34" s="75"/>
      <c r="AC34" s="75"/>
      <c r="AD34" s="75"/>
      <c r="AE34" s="75"/>
    </row>
    <row r="35" ht="30" customHeight="1"/>
    <row r="36" spans="1:31" ht="21.75" customHeight="1">
      <c r="A36" s="53" t="s">
        <v>56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257"/>
    </row>
    <row r="37" ht="21.75" customHeight="1" thickBot="1"/>
    <row r="38" spans="1:31" ht="21.75" customHeight="1">
      <c r="A38" s="58" t="s">
        <v>55</v>
      </c>
      <c r="B38" s="81"/>
      <c r="C38" s="81"/>
      <c r="D38" s="81"/>
      <c r="E38" s="81"/>
      <c r="F38" s="81"/>
      <c r="G38" s="77" t="s">
        <v>57</v>
      </c>
      <c r="H38" s="81"/>
      <c r="I38" s="81"/>
      <c r="J38" s="77" t="s">
        <v>58</v>
      </c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 t="s">
        <v>59</v>
      </c>
      <c r="AB38" s="81"/>
      <c r="AC38" s="81"/>
      <c r="AD38" s="258" t="s">
        <v>60</v>
      </c>
      <c r="AE38" s="259"/>
    </row>
    <row r="39" spans="1:31" ht="21.75" customHeight="1">
      <c r="A39" s="46"/>
      <c r="B39" s="83"/>
      <c r="C39" s="83"/>
      <c r="D39" s="83"/>
      <c r="E39" s="83"/>
      <c r="F39" s="83"/>
      <c r="G39" s="83"/>
      <c r="H39" s="83"/>
      <c r="I39" s="83"/>
      <c r="J39" s="54" t="s">
        <v>61</v>
      </c>
      <c r="K39" s="83"/>
      <c r="L39" s="83"/>
      <c r="M39" s="54" t="s">
        <v>62</v>
      </c>
      <c r="N39" s="83"/>
      <c r="O39" s="83"/>
      <c r="P39" s="54" t="s">
        <v>63</v>
      </c>
      <c r="Q39" s="83"/>
      <c r="R39" s="83"/>
      <c r="S39" s="54" t="s">
        <v>64</v>
      </c>
      <c r="T39" s="83"/>
      <c r="U39" s="83"/>
      <c r="V39" s="256" t="s">
        <v>65</v>
      </c>
      <c r="W39" s="256"/>
      <c r="X39" s="256"/>
      <c r="Y39" s="76" t="s">
        <v>66</v>
      </c>
      <c r="Z39" s="76"/>
      <c r="AA39" s="83"/>
      <c r="AB39" s="83"/>
      <c r="AC39" s="83"/>
      <c r="AD39" s="260"/>
      <c r="AE39" s="261"/>
    </row>
    <row r="40" spans="1:31" ht="21.75" customHeight="1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256"/>
      <c r="W40" s="256"/>
      <c r="X40" s="256"/>
      <c r="Y40" s="78" t="s">
        <v>67</v>
      </c>
      <c r="Z40" s="78"/>
      <c r="AA40" s="83"/>
      <c r="AB40" s="83"/>
      <c r="AC40" s="83"/>
      <c r="AD40" s="260"/>
      <c r="AE40" s="261"/>
    </row>
    <row r="41" spans="1:31" ht="21.75" customHeight="1">
      <c r="A41" s="50" t="s">
        <v>46</v>
      </c>
      <c r="B41" s="50"/>
      <c r="C41" s="31" t="s">
        <v>47</v>
      </c>
      <c r="D41" s="32" t="s">
        <v>69</v>
      </c>
      <c r="E41" s="22" t="s">
        <v>348</v>
      </c>
      <c r="F41" s="35"/>
      <c r="G41" s="195">
        <v>15783</v>
      </c>
      <c r="H41" s="196"/>
      <c r="I41" s="196"/>
      <c r="J41" s="196">
        <v>271</v>
      </c>
      <c r="K41" s="196"/>
      <c r="L41" s="196"/>
      <c r="M41" s="196">
        <v>78</v>
      </c>
      <c r="N41" s="196"/>
      <c r="O41" s="196"/>
      <c r="P41" s="196">
        <v>113</v>
      </c>
      <c r="Q41" s="196"/>
      <c r="R41" s="196"/>
      <c r="S41" s="196">
        <v>214</v>
      </c>
      <c r="T41" s="196"/>
      <c r="U41" s="196"/>
      <c r="V41" s="196">
        <v>182</v>
      </c>
      <c r="W41" s="196"/>
      <c r="X41" s="196"/>
      <c r="Y41" s="196">
        <v>309</v>
      </c>
      <c r="Z41" s="196"/>
      <c r="AA41" s="196">
        <v>14481</v>
      </c>
      <c r="AB41" s="196"/>
      <c r="AC41" s="196"/>
      <c r="AD41" s="196">
        <v>1511</v>
      </c>
      <c r="AE41" s="196"/>
    </row>
    <row r="42" spans="1:31" ht="21.75" customHeight="1">
      <c r="A42" s="22"/>
      <c r="B42" s="22"/>
      <c r="C42" s="31"/>
      <c r="D42" s="32"/>
      <c r="E42" s="22"/>
      <c r="F42" s="35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ht="21.75" customHeight="1">
      <c r="A43" s="50"/>
      <c r="B43" s="50"/>
      <c r="C43" s="31" t="s">
        <v>47</v>
      </c>
      <c r="D43" s="32" t="s">
        <v>102</v>
      </c>
      <c r="E43" s="50"/>
      <c r="F43" s="50"/>
      <c r="G43" s="249">
        <v>17010</v>
      </c>
      <c r="H43" s="179"/>
      <c r="I43" s="179"/>
      <c r="J43" s="179">
        <v>184</v>
      </c>
      <c r="K43" s="179"/>
      <c r="L43" s="179"/>
      <c r="M43" s="179">
        <v>126</v>
      </c>
      <c r="N43" s="179"/>
      <c r="O43" s="179"/>
      <c r="P43" s="179">
        <v>122</v>
      </c>
      <c r="Q43" s="179"/>
      <c r="R43" s="179"/>
      <c r="S43" s="179">
        <v>105</v>
      </c>
      <c r="T43" s="179"/>
      <c r="U43" s="179"/>
      <c r="V43" s="179">
        <v>212</v>
      </c>
      <c r="W43" s="179"/>
      <c r="X43" s="179"/>
      <c r="Y43" s="179">
        <v>561</v>
      </c>
      <c r="Z43" s="179"/>
      <c r="AA43" s="179">
        <v>14372</v>
      </c>
      <c r="AB43" s="179"/>
      <c r="AC43" s="179"/>
      <c r="AD43" s="179">
        <v>1328</v>
      </c>
      <c r="AE43" s="179"/>
    </row>
    <row r="44" spans="1:31" ht="21.75" customHeight="1">
      <c r="A44" s="22"/>
      <c r="B44" s="22"/>
      <c r="C44" s="31"/>
      <c r="D44" s="32"/>
      <c r="E44" s="22"/>
      <c r="F44" s="35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ht="21.75" customHeight="1" thickBot="1">
      <c r="A45" s="49"/>
      <c r="B45" s="49"/>
      <c r="C45" s="28" t="s">
        <v>47</v>
      </c>
      <c r="D45" s="29" t="s">
        <v>349</v>
      </c>
      <c r="E45" s="49"/>
      <c r="F45" s="248"/>
      <c r="G45" s="241">
        <v>15473</v>
      </c>
      <c r="H45" s="242"/>
      <c r="I45" s="242"/>
      <c r="J45" s="242">
        <v>180</v>
      </c>
      <c r="K45" s="242"/>
      <c r="L45" s="242"/>
      <c r="M45" s="242">
        <v>0</v>
      </c>
      <c r="N45" s="242"/>
      <c r="O45" s="242"/>
      <c r="P45" s="242">
        <v>276</v>
      </c>
      <c r="Q45" s="242"/>
      <c r="R45" s="242"/>
      <c r="S45" s="242">
        <v>348</v>
      </c>
      <c r="T45" s="242"/>
      <c r="U45" s="242"/>
      <c r="V45" s="242">
        <v>264</v>
      </c>
      <c r="W45" s="242"/>
      <c r="X45" s="242"/>
      <c r="Y45" s="242">
        <v>536</v>
      </c>
      <c r="Z45" s="242"/>
      <c r="AA45" s="242">
        <v>12621</v>
      </c>
      <c r="AB45" s="242"/>
      <c r="AC45" s="242"/>
      <c r="AD45" s="242">
        <v>1248</v>
      </c>
      <c r="AE45" s="242"/>
    </row>
    <row r="46" spans="1:31" ht="21.7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74" t="s">
        <v>68</v>
      </c>
      <c r="AB46" s="75"/>
      <c r="AC46" s="75"/>
      <c r="AD46" s="75"/>
      <c r="AE46" s="75"/>
    </row>
  </sheetData>
  <mergeCells count="194">
    <mergeCell ref="A34:J34"/>
    <mergeCell ref="A3:E3"/>
    <mergeCell ref="G19:H19"/>
    <mergeCell ref="I19:K19"/>
    <mergeCell ref="A21:B21"/>
    <mergeCell ref="E21:F21"/>
    <mergeCell ref="A33:B33"/>
    <mergeCell ref="E29:F29"/>
    <mergeCell ref="A31:B31"/>
    <mergeCell ref="E31:F31"/>
    <mergeCell ref="I17:K17"/>
    <mergeCell ref="G21:H21"/>
    <mergeCell ref="J27:L28"/>
    <mergeCell ref="J26:R26"/>
    <mergeCell ref="N17:P17"/>
    <mergeCell ref="I21:K21"/>
    <mergeCell ref="L21:M21"/>
    <mergeCell ref="A6:B6"/>
    <mergeCell ref="E6:G6"/>
    <mergeCell ref="H6:J6"/>
    <mergeCell ref="A15:F16"/>
    <mergeCell ref="A8:B8"/>
    <mergeCell ref="E8:G8"/>
    <mergeCell ref="H8:J8"/>
    <mergeCell ref="G16:H16"/>
    <mergeCell ref="I16:K16"/>
    <mergeCell ref="K8:M8"/>
    <mergeCell ref="Q10:S10"/>
    <mergeCell ref="T10:V10"/>
    <mergeCell ref="W10:Y10"/>
    <mergeCell ref="K10:M10"/>
    <mergeCell ref="AC4:AE5"/>
    <mergeCell ref="W5:Y5"/>
    <mergeCell ref="AC6:AE6"/>
    <mergeCell ref="Q4:AB4"/>
    <mergeCell ref="T5:V5"/>
    <mergeCell ref="T6:V6"/>
    <mergeCell ref="Q6:S6"/>
    <mergeCell ref="L19:M19"/>
    <mergeCell ref="Z5:AB5"/>
    <mergeCell ref="W6:Y6"/>
    <mergeCell ref="Z6:AB6"/>
    <mergeCell ref="A11:U11"/>
    <mergeCell ref="N8:P8"/>
    <mergeCell ref="Z11:AE11"/>
    <mergeCell ref="AC8:AE8"/>
    <mergeCell ref="Z10:AB10"/>
    <mergeCell ref="Z8:AB8"/>
    <mergeCell ref="S19:U19"/>
    <mergeCell ref="A19:B19"/>
    <mergeCell ref="V19:W19"/>
    <mergeCell ref="AC17:AE17"/>
    <mergeCell ref="AA17:AB17"/>
    <mergeCell ref="X17:Z17"/>
    <mergeCell ref="A17:B17"/>
    <mergeCell ref="E17:F17"/>
    <mergeCell ref="G17:H17"/>
    <mergeCell ref="E19:F19"/>
    <mergeCell ref="M33:O33"/>
    <mergeCell ref="P33:R33"/>
    <mergeCell ref="M31:O31"/>
    <mergeCell ref="Y29:AA29"/>
    <mergeCell ref="P31:R31"/>
    <mergeCell ref="M29:O29"/>
    <mergeCell ref="P29:R29"/>
    <mergeCell ref="S29:U29"/>
    <mergeCell ref="V29:X29"/>
    <mergeCell ref="G33:I33"/>
    <mergeCell ref="J33:L33"/>
    <mergeCell ref="G31:I31"/>
    <mergeCell ref="J31:L31"/>
    <mergeCell ref="Q15:U15"/>
    <mergeCell ref="L15:P15"/>
    <mergeCell ref="S16:U16"/>
    <mergeCell ref="X21:Z21"/>
    <mergeCell ref="S17:U17"/>
    <mergeCell ref="V17:W17"/>
    <mergeCell ref="Q19:R19"/>
    <mergeCell ref="N19:P19"/>
    <mergeCell ref="N21:P21"/>
    <mergeCell ref="Q21:R21"/>
    <mergeCell ref="A24:AE24"/>
    <mergeCell ref="A26:F28"/>
    <mergeCell ref="L17:M17"/>
    <mergeCell ref="Q17:R17"/>
    <mergeCell ref="W22:AE22"/>
    <mergeCell ref="AA19:AB19"/>
    <mergeCell ref="AA21:AB21"/>
    <mergeCell ref="S21:U21"/>
    <mergeCell ref="V21:W21"/>
    <mergeCell ref="X19:Z19"/>
    <mergeCell ref="V15:Z15"/>
    <mergeCell ref="AC16:AE16"/>
    <mergeCell ref="V16:W16"/>
    <mergeCell ref="X16:Z16"/>
    <mergeCell ref="AA16:AB16"/>
    <mergeCell ref="M27:O28"/>
    <mergeCell ref="A29:B29"/>
    <mergeCell ref="AB26:AE28"/>
    <mergeCell ref="S26:AA26"/>
    <mergeCell ref="Y27:AA27"/>
    <mergeCell ref="Y28:AA28"/>
    <mergeCell ref="AB29:AE29"/>
    <mergeCell ref="G29:I29"/>
    <mergeCell ref="G26:I28"/>
    <mergeCell ref="J29:L29"/>
    <mergeCell ref="AC19:AE19"/>
    <mergeCell ref="T8:V8"/>
    <mergeCell ref="W8:Y8"/>
    <mergeCell ref="A1:AE1"/>
    <mergeCell ref="A2:AE2"/>
    <mergeCell ref="AA15:AE15"/>
    <mergeCell ref="G15:K15"/>
    <mergeCell ref="N16:P16"/>
    <mergeCell ref="Q16:R16"/>
    <mergeCell ref="L16:M16"/>
    <mergeCell ref="AB33:AE33"/>
    <mergeCell ref="Y31:AA31"/>
    <mergeCell ref="AB31:AE31"/>
    <mergeCell ref="S33:U33"/>
    <mergeCell ref="V33:X33"/>
    <mergeCell ref="Y33:AA33"/>
    <mergeCell ref="V31:X31"/>
    <mergeCell ref="S31:U31"/>
    <mergeCell ref="A36:AE36"/>
    <mergeCell ref="A38:F40"/>
    <mergeCell ref="G38:I40"/>
    <mergeCell ref="J38:Z38"/>
    <mergeCell ref="AA38:AC40"/>
    <mergeCell ref="AD38:AE40"/>
    <mergeCell ref="J39:L40"/>
    <mergeCell ref="M39:O40"/>
    <mergeCell ref="P39:R40"/>
    <mergeCell ref="S39:U40"/>
    <mergeCell ref="V39:X40"/>
    <mergeCell ref="Y39:Z39"/>
    <mergeCell ref="Y40:Z40"/>
    <mergeCell ref="A41:B41"/>
    <mergeCell ref="G41:I41"/>
    <mergeCell ref="J41:L41"/>
    <mergeCell ref="M41:O41"/>
    <mergeCell ref="P41:R41"/>
    <mergeCell ref="S41:U41"/>
    <mergeCell ref="V41:X41"/>
    <mergeCell ref="Y41:Z41"/>
    <mergeCell ref="AA41:AC41"/>
    <mergeCell ref="AD41:AE41"/>
    <mergeCell ref="A43:B43"/>
    <mergeCell ref="E43:F43"/>
    <mergeCell ref="G43:I43"/>
    <mergeCell ref="J43:L43"/>
    <mergeCell ref="M43:O43"/>
    <mergeCell ref="P43:R43"/>
    <mergeCell ref="S43:U43"/>
    <mergeCell ref="V43:X43"/>
    <mergeCell ref="Y43:Z43"/>
    <mergeCell ref="AA43:AC43"/>
    <mergeCell ref="AD43:AE43"/>
    <mergeCell ref="A45:B45"/>
    <mergeCell ref="E45:F45"/>
    <mergeCell ref="G45:I45"/>
    <mergeCell ref="J45:L45"/>
    <mergeCell ref="M45:O45"/>
    <mergeCell ref="P45:R45"/>
    <mergeCell ref="S45:U45"/>
    <mergeCell ref="AA46:AE46"/>
    <mergeCell ref="V45:X45"/>
    <mergeCell ref="Y45:Z45"/>
    <mergeCell ref="AA45:AC45"/>
    <mergeCell ref="AD45:AE45"/>
    <mergeCell ref="A4:D5"/>
    <mergeCell ref="A10:B10"/>
    <mergeCell ref="E10:G10"/>
    <mergeCell ref="H10:J10"/>
    <mergeCell ref="E4:P4"/>
    <mergeCell ref="N6:P6"/>
    <mergeCell ref="N5:P5"/>
    <mergeCell ref="E5:G5"/>
    <mergeCell ref="H5:J5"/>
    <mergeCell ref="N10:P10"/>
    <mergeCell ref="Q5:S5"/>
    <mergeCell ref="K6:M6"/>
    <mergeCell ref="K5:M5"/>
    <mergeCell ref="Q8:S8"/>
    <mergeCell ref="S34:V34"/>
    <mergeCell ref="Z34:AE34"/>
    <mergeCell ref="AC10:AE10"/>
    <mergeCell ref="A13:AE13"/>
    <mergeCell ref="P27:R27"/>
    <mergeCell ref="P28:R28"/>
    <mergeCell ref="S27:U28"/>
    <mergeCell ref="V27:X28"/>
    <mergeCell ref="E33:F33"/>
    <mergeCell ref="AC21:AE21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GR001010</cp:lastModifiedBy>
  <cp:lastPrinted>2005-03-07T00:39:24Z</cp:lastPrinted>
  <dcterms:created xsi:type="dcterms:W3CDTF">2001-02-23T04:52:17Z</dcterms:created>
  <dcterms:modified xsi:type="dcterms:W3CDTF">2005-03-24T23:33:30Z</dcterms:modified>
  <cp:category/>
  <cp:version/>
  <cp:contentType/>
  <cp:contentStatus/>
</cp:coreProperties>
</file>