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見出し" sheetId="1" r:id="rId1"/>
    <sheet name="28～29" sheetId="2" r:id="rId2"/>
    <sheet name="30～31" sheetId="3" r:id="rId3"/>
    <sheet name="32～33" sheetId="4" r:id="rId4"/>
    <sheet name="34～36" sheetId="5" r:id="rId5"/>
  </sheets>
  <definedNames>
    <definedName name="_xlnm.Print_Area" localSheetId="0">'見出し'!$A$1:$O$24</definedName>
  </definedNames>
  <calcPr fullCalcOnLoad="1"/>
</workbook>
</file>

<file path=xl/sharedStrings.xml><?xml version="1.0" encoding="utf-8"?>
<sst xmlns="http://schemas.openxmlformats.org/spreadsheetml/2006/main" count="1387" uniqueCount="312">
  <si>
    <t>～</t>
  </si>
  <si>
    <t>－</t>
  </si>
  <si>
    <t>年 次 ・ 経 営 体 階 層</t>
  </si>
  <si>
    <t>平成</t>
  </si>
  <si>
    <t>年</t>
  </si>
  <si>
    <t>平 　成</t>
  </si>
  <si>
    <t>漁船非使用</t>
  </si>
  <si>
    <t>1</t>
  </si>
  <si>
    <t>漁船使用</t>
  </si>
  <si>
    <t>無動力船のみ</t>
  </si>
  <si>
    <t>2</t>
  </si>
  <si>
    <t>ｔ</t>
  </si>
  <si>
    <t>未満</t>
  </si>
  <si>
    <t>3</t>
  </si>
  <si>
    <t>～</t>
  </si>
  <si>
    <t>4</t>
  </si>
  <si>
    <t>5</t>
  </si>
  <si>
    <t>6</t>
  </si>
  <si>
    <t>7</t>
  </si>
  <si>
    <t>8</t>
  </si>
  <si>
    <t>9</t>
  </si>
  <si>
    <t>10</t>
  </si>
  <si>
    <t>大型定置網</t>
  </si>
  <si>
    <t>15</t>
  </si>
  <si>
    <t>小型定置網</t>
  </si>
  <si>
    <t>16</t>
  </si>
  <si>
    <t>地びき網</t>
  </si>
  <si>
    <t>17</t>
  </si>
  <si>
    <t>資料 … 総務課</t>
  </si>
  <si>
    <t xml:space="preserve">３３．　　漁　　業　　従　　事　　日　　数  </t>
  </si>
  <si>
    <t>刺　　網</t>
  </si>
  <si>
    <t>総　　数</t>
  </si>
  <si>
    <t>釣　　　　り</t>
  </si>
  <si>
    <t>総　　　　数</t>
  </si>
  <si>
    <t xml:space="preserve">３２．　　漁　　　業　　　種　　　類　 </t>
  </si>
  <si>
    <t xml:space="preserve"> 　別　　　経　　　営　　　体　　　数</t>
  </si>
  <si>
    <t>底　 び　 き　 網</t>
  </si>
  <si>
    <t>は え な わ</t>
  </si>
  <si>
    <t>ぱ っ ち 網</t>
  </si>
  <si>
    <t>船 び き 網</t>
  </si>
  <si>
    <t>そ の 他</t>
  </si>
  <si>
    <t>年　次　階　層</t>
  </si>
  <si>
    <t>小　　型</t>
  </si>
  <si>
    <t>イ カ 釣 り</t>
  </si>
  <si>
    <t>そ の 他</t>
  </si>
  <si>
    <t>－</t>
  </si>
  <si>
    <t xml:space="preserve">  別　　経　　営　　体　　数</t>
  </si>
  <si>
    <t>８９　日　以　下</t>
  </si>
  <si>
    <t>９０　～　１４９</t>
  </si>
  <si>
    <t>１５０　～　１９９</t>
  </si>
  <si>
    <t>２００　～　２４９</t>
  </si>
  <si>
    <t>２５０　～　２９９</t>
  </si>
  <si>
    <t>地 び き 網</t>
  </si>
  <si>
    <t>採　　貝</t>
  </si>
  <si>
    <t>採　　藻</t>
  </si>
  <si>
    <t>定 置 網</t>
  </si>
  <si>
    <t>の 漁 業</t>
  </si>
  <si>
    <t>３００ 日 以 上</t>
  </si>
  <si>
    <t>年　次　階　層</t>
  </si>
  <si>
    <t>年</t>
  </si>
  <si>
    <t>－</t>
  </si>
  <si>
    <t>ｔ</t>
  </si>
  <si>
    <t>４．農　林　水　産　業</t>
  </si>
  <si>
    <t xml:space="preserve">２８．　経営規模別農家数・農家人口 </t>
  </si>
  <si>
    <t xml:space="preserve"> ・経営耕地面積・施設面積</t>
  </si>
  <si>
    <t>経　 営　 規　 模</t>
  </si>
  <si>
    <t>農　　　　家　　　　数</t>
  </si>
  <si>
    <t>農　　家　　人　　口</t>
  </si>
  <si>
    <t>経  営  耕  地  面  積（単 位：ａ）</t>
  </si>
  <si>
    <t>施  設  面  積（単 位：ａ）</t>
  </si>
  <si>
    <t>経　 営　 規　 模</t>
  </si>
  <si>
    <t>総  数</t>
  </si>
  <si>
    <t>専  業</t>
  </si>
  <si>
    <t>第１種兼業</t>
  </si>
  <si>
    <t>第２種兼業</t>
  </si>
  <si>
    <t>総  数</t>
  </si>
  <si>
    <t>男</t>
  </si>
  <si>
    <t>女</t>
  </si>
  <si>
    <t>田</t>
  </si>
  <si>
    <t>畑</t>
  </si>
  <si>
    <t>樹 園 地</t>
  </si>
  <si>
    <t>総  数</t>
  </si>
  <si>
    <t>ハ ウ ス</t>
  </si>
  <si>
    <t>ガラス室</t>
  </si>
  <si>
    <t>平 成</t>
  </si>
  <si>
    <t>２</t>
  </si>
  <si>
    <t>例外規定</t>
  </si>
  <si>
    <t>０．３</t>
  </si>
  <si>
    <t>ｈａ</t>
  </si>
  <si>
    <t>未  満</t>
  </si>
  <si>
    <t>０．３</t>
  </si>
  <si>
    <t>ｈａ</t>
  </si>
  <si>
    <t>０．５</t>
  </si>
  <si>
    <t>１．０</t>
  </si>
  <si>
    <t>１．５</t>
  </si>
  <si>
    <t>２．０</t>
  </si>
  <si>
    <t>２．５</t>
  </si>
  <si>
    <t>３．０</t>
  </si>
  <si>
    <t>５．０</t>
  </si>
  <si>
    <t>以  上</t>
  </si>
  <si>
    <t>－</t>
  </si>
  <si>
    <t>５．０</t>
  </si>
  <si>
    <t>ｈａ</t>
  </si>
  <si>
    <t>資料 … 総務課</t>
  </si>
  <si>
    <t xml:space="preserve">２９．　経　営　規　模　別　農　業　用 </t>
  </si>
  <si>
    <t xml:space="preserve"> 機　器　所　有　状　況</t>
  </si>
  <si>
    <t>耕うん機･トラクタ－</t>
  </si>
  <si>
    <t>動 力 田 植 機</t>
  </si>
  <si>
    <t>バ イ ン ダ －</t>
  </si>
  <si>
    <t>米 麦 用 乾 燥 機</t>
  </si>
  <si>
    <t>乗用型スピ－ド</t>
  </si>
  <si>
    <t>動 力 防 除 機</t>
  </si>
  <si>
    <t>経　 営　 規　 模</t>
  </si>
  <si>
    <t>ス プ レ ヤ －</t>
  </si>
  <si>
    <t>農 家 数</t>
  </si>
  <si>
    <t>台 　 数</t>
  </si>
  <si>
    <t>例外規定</t>
  </si>
  <si>
    <t>－</t>
  </si>
  <si>
    <t>（注）個人所有農家数と台数</t>
  </si>
  <si>
    <t>３４．　　最 盛 期 海 上 作 業 従 事 者 数 別 経 営 体 数</t>
  </si>
  <si>
    <t>最　　　盛　　　期　　　海　　　上　　　作　　　業　　　従　　　事　　　者　　　数</t>
  </si>
  <si>
    <t>１　人</t>
  </si>
  <si>
    <t>２　人</t>
  </si>
  <si>
    <t>５０人以上</t>
  </si>
  <si>
    <t>総数</t>
  </si>
  <si>
    <t>３～　　</t>
  </si>
  <si>
    <t>　　４人</t>
  </si>
  <si>
    <t>５～　　</t>
  </si>
  <si>
    <t>　　９人</t>
  </si>
  <si>
    <t>１０～　　</t>
  </si>
  <si>
    <t>　　１９人</t>
  </si>
  <si>
    <t>２０～　　</t>
  </si>
  <si>
    <t>　　４９人</t>
  </si>
  <si>
    <t>３０万　　</t>
  </si>
  <si>
    <t>　　　未満</t>
  </si>
  <si>
    <t>３０万～　</t>
  </si>
  <si>
    <t>　　　５０万</t>
  </si>
  <si>
    <t>５０万～　</t>
  </si>
  <si>
    <t>　　１００万</t>
  </si>
  <si>
    <t>１００万～</t>
  </si>
  <si>
    <t>　　２００万</t>
  </si>
  <si>
    <t>２００万～</t>
  </si>
  <si>
    <t>　　５００万</t>
  </si>
  <si>
    <t>５００万～</t>
  </si>
  <si>
    <t>　１０００万</t>
  </si>
  <si>
    <t>１０００万</t>
  </si>
  <si>
    <t>　　　以上</t>
  </si>
  <si>
    <t>漁　　　　　　　　　　　　　獲　　　　　　　　　　　　　高</t>
  </si>
  <si>
    <t>その他</t>
  </si>
  <si>
    <t>経　　　営　　　体　　　階　　　層</t>
  </si>
  <si>
    <t>会　　社</t>
  </si>
  <si>
    <t>個　　人</t>
  </si>
  <si>
    <t>そ の 他</t>
  </si>
  <si>
    <t>家　　族</t>
  </si>
  <si>
    <t>雇 用 者</t>
  </si>
  <si>
    <t>従　　　業　　　者　　　数</t>
  </si>
  <si>
    <t>経　　　　　営　　　　　組　　　　　織</t>
  </si>
  <si>
    <t>食用</t>
  </si>
  <si>
    <t>にじます</t>
  </si>
  <si>
    <t>ティラピア</t>
  </si>
  <si>
    <t>こい</t>
  </si>
  <si>
    <t>うなぎ</t>
  </si>
  <si>
    <t>種苗用</t>
  </si>
  <si>
    <t>鑑賞用</t>
  </si>
  <si>
    <t>錦ごい</t>
  </si>
  <si>
    <t>きんぎょ</t>
  </si>
  <si>
    <t xml:space="preserve">３５．　　内　　　水　　　面　　　養　 </t>
  </si>
  <si>
    <t xml:space="preserve"> 　殖　　　業　　　の　　　概　　　況</t>
  </si>
  <si>
    <t>池　　　　数</t>
  </si>
  <si>
    <t>面   積 （単位：ａ）</t>
  </si>
  <si>
    <t>面  積 （単位：ａ）</t>
  </si>
  <si>
    <t>面  積 （単位：ａ）</t>
  </si>
  <si>
    <t>階　　層</t>
  </si>
  <si>
    <t>池　　　中　　　養　　　殖</t>
  </si>
  <si>
    <t>総　　　　　　　　　　数</t>
  </si>
  <si>
    <t>そ　　　　の　　　　他</t>
  </si>
  <si>
    <t>養　　　　　　　　　殖　　　　　　　　　池　　　　　　　　　数　　　　　　　　　面　　　　　　　　　積</t>
  </si>
  <si>
    <t>種苗</t>
  </si>
  <si>
    <t>鑑賞</t>
  </si>
  <si>
    <t>総　　　　　　　　　　　　　数</t>
  </si>
  <si>
    <t>総　　数</t>
  </si>
  <si>
    <t>３６．　　経 営 体 階 層 別 漁 獲 金 額 規 模 別 経 営 体 数</t>
  </si>
  <si>
    <t>第１０次漁業センサス</t>
  </si>
  <si>
    <t>平成１０年１１月１日現在</t>
  </si>
  <si>
    <t>７</t>
  </si>
  <si>
    <t>１</t>
  </si>
  <si>
    <t>２</t>
  </si>
  <si>
    <t>※</t>
  </si>
  <si>
    <t xml:space="preserve">自脱型コ </t>
  </si>
  <si>
    <t xml:space="preserve"> ンバイン</t>
  </si>
  <si>
    <t>…</t>
  </si>
  <si>
    <t>…</t>
  </si>
  <si>
    <t>…</t>
  </si>
  <si>
    <t>平成１２年２月１日現在</t>
  </si>
  <si>
    <t>４．</t>
  </si>
  <si>
    <t>２８．</t>
  </si>
  <si>
    <t>経営規模別農家数・農家人口・</t>
  </si>
  <si>
    <t>経営耕地面積・施設面積</t>
  </si>
  <si>
    <t>２９．</t>
  </si>
  <si>
    <t>経営規模別農業用機器所有状況</t>
  </si>
  <si>
    <t>３０．</t>
  </si>
  <si>
    <t>海面漁業の経営体階層別経営状況</t>
  </si>
  <si>
    <t>３１．</t>
  </si>
  <si>
    <t>経営体階層別漁船保有隻数</t>
  </si>
  <si>
    <t>３２．</t>
  </si>
  <si>
    <t>漁業種類別経営体数</t>
  </si>
  <si>
    <t>３３．</t>
  </si>
  <si>
    <t>漁業従事日数別経営体数</t>
  </si>
  <si>
    <t>３４．</t>
  </si>
  <si>
    <t>最盛期海上作業従事者数別経営体数</t>
  </si>
  <si>
    <t>３５．</t>
  </si>
  <si>
    <t>内水面養殖業の概況</t>
  </si>
  <si>
    <t>３６．</t>
  </si>
  <si>
    <t>経営体階層別漁獲金額規模別経営体数</t>
  </si>
  <si>
    <t>２０００年農林業センサス</t>
  </si>
  <si>
    <t>資料 … 九州農政局大分統計情報事務所</t>
  </si>
  <si>
    <t>農林水産業</t>
  </si>
  <si>
    <t>小 　  型</t>
  </si>
  <si>
    <t>１５</t>
  </si>
  <si>
    <t>平成１５年１１月１日現在</t>
  </si>
  <si>
    <t>表中の各経営体階層は、主とする経営体である。</t>
  </si>
  <si>
    <t>平成</t>
  </si>
  <si>
    <t>年</t>
  </si>
  <si>
    <t>平 　成</t>
  </si>
  <si>
    <t>平成１０年</t>
  </si>
  <si>
    <t>平成１５年</t>
  </si>
  <si>
    <t>平 　成</t>
  </si>
  <si>
    <t>１０</t>
  </si>
  <si>
    <t>１０</t>
  </si>
  <si>
    <t>２００３年（第１１次）漁業センサス</t>
  </si>
  <si>
    <t>２００３年（第１１次）漁業センサス</t>
  </si>
  <si>
    <t>大分県は、２００３年（第１１次）漁業センサスで内水面漁業調査に該当しない。</t>
  </si>
  <si>
    <t xml:space="preserve">３０．　　海　面　漁　業　の　経　営　体 </t>
  </si>
  <si>
    <t xml:space="preserve"> 階　層　別　経　営　状　況</t>
  </si>
  <si>
    <t>年 次 ・ 経 営 体 階 層</t>
  </si>
  <si>
    <t>経 営 体 数</t>
  </si>
  <si>
    <t>個　　　　　　　　　　　　　　　　　　人</t>
  </si>
  <si>
    <t>会　　　　　　社</t>
  </si>
  <si>
    <t>共　　 同　　 経　　 営</t>
  </si>
  <si>
    <t>年　次　階　層</t>
  </si>
  <si>
    <t>経  　 営</t>
  </si>
  <si>
    <t>専　 業</t>
  </si>
  <si>
    <t>兼　　　　業</t>
  </si>
  <si>
    <t>年  　 間</t>
  </si>
  <si>
    <t>最盛期海上</t>
  </si>
  <si>
    <t>年 　  間</t>
  </si>
  <si>
    <t>世 帯 数</t>
  </si>
  <si>
    <t>１　 種</t>
  </si>
  <si>
    <t>２　 種</t>
  </si>
  <si>
    <t>漁 獲 高</t>
  </si>
  <si>
    <t>作業従事者数</t>
  </si>
  <si>
    <t>１０</t>
  </si>
  <si>
    <t>－</t>
  </si>
  <si>
    <t>×</t>
  </si>
  <si>
    <t>１</t>
  </si>
  <si>
    <t>０</t>
  </si>
  <si>
    <t>１５</t>
  </si>
  <si>
    <t>１</t>
  </si>
  <si>
    <t>５</t>
  </si>
  <si>
    <t>漁船非使用</t>
  </si>
  <si>
    <t>1</t>
  </si>
  <si>
    <t>－</t>
  </si>
  <si>
    <t>漁船使用</t>
  </si>
  <si>
    <t>無動力船のみ</t>
  </si>
  <si>
    <t>2</t>
  </si>
  <si>
    <t>－</t>
  </si>
  <si>
    <t>未満</t>
  </si>
  <si>
    <t>3</t>
  </si>
  <si>
    <t>－</t>
  </si>
  <si>
    <t>ｔ</t>
  </si>
  <si>
    <t>～</t>
  </si>
  <si>
    <t>4</t>
  </si>
  <si>
    <t>5</t>
  </si>
  <si>
    <t>6</t>
  </si>
  <si>
    <t>7</t>
  </si>
  <si>
    <t>8</t>
  </si>
  <si>
    <t>×</t>
  </si>
  <si>
    <t>9</t>
  </si>
  <si>
    <t>10</t>
  </si>
  <si>
    <t>大型定置網</t>
  </si>
  <si>
    <t>15</t>
  </si>
  <si>
    <t>－</t>
  </si>
  <si>
    <t>小型定置網</t>
  </si>
  <si>
    <t>16</t>
  </si>
  <si>
    <t>－</t>
  </si>
  <si>
    <t>×</t>
  </si>
  <si>
    <t>地びき網</t>
  </si>
  <si>
    <t>17</t>
  </si>
  <si>
    <t>－</t>
  </si>
  <si>
    <t>平成１５年１１月１日現在</t>
  </si>
  <si>
    <t>資料 … 総務課</t>
  </si>
  <si>
    <t xml:space="preserve">３１．　　経　 営　 体　 階　 層　 別 </t>
  </si>
  <si>
    <t xml:space="preserve"> 漁　 船　 保　 有　 隻　 数</t>
  </si>
  <si>
    <t>総　　　　　　数</t>
  </si>
  <si>
    <t>個　　　　人</t>
  </si>
  <si>
    <t>団　　　　体</t>
  </si>
  <si>
    <t>漁　　　　　船　　　　　種　　　　　別</t>
  </si>
  <si>
    <t>漁　　　　　　船　　　　　　数</t>
  </si>
  <si>
    <t>総隻数</t>
  </si>
  <si>
    <t>無  　　動  　　力　  　船　  　隻  　　数</t>
  </si>
  <si>
    <t>ｔ</t>
  </si>
  <si>
    <t>船 　  外 　  機 　  付 　  船 　  隻 　  数</t>
  </si>
  <si>
    <t>～</t>
  </si>
  <si>
    <t>5</t>
  </si>
  <si>
    <t>6</t>
  </si>
  <si>
    <t>動      力      船      隻      数</t>
  </si>
  <si>
    <t>ｔ</t>
  </si>
  <si>
    <t>～</t>
  </si>
  <si>
    <t>7</t>
  </si>
  <si>
    <t>8</t>
  </si>
  <si>
    <t>9</t>
  </si>
  <si>
    <t>10</t>
  </si>
</sst>
</file>

<file path=xl/styles.xml><?xml version="1.0" encoding="utf-8"?>
<styleSheet xmlns="http://schemas.openxmlformats.org/spreadsheetml/2006/main">
  <numFmts count="4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0"/>
    <numFmt numFmtId="178" formatCode="0.000_ "/>
    <numFmt numFmtId="179" formatCode="0.000_);[Red]\(0.000\)"/>
    <numFmt numFmtId="180" formatCode="#,##0.000_);[Red]\(#,##0.000\)"/>
    <numFmt numFmtId="181" formatCode="#,##0.00_);[Red]\(#,##0.00\)"/>
    <numFmt numFmtId="182" formatCode="#,##0_);[Red]\(#,##0\)"/>
    <numFmt numFmtId="183" formatCode="#,##0.0;\-#,##0.0"/>
    <numFmt numFmtId="184" formatCode="0.0"/>
    <numFmt numFmtId="185" formatCode="\(0\);\(\-0\)"/>
    <numFmt numFmtId="186" formatCode="#,##0.0_);[Red]\(#,##0.0\)"/>
    <numFmt numFmtId="187" formatCode="#,##0.0_ ;[Red]\-#,##0.0\ "/>
    <numFmt numFmtId="188" formatCode="#,##0.00_ ;[Red]\-#,##0.00\ "/>
    <numFmt numFmtId="189" formatCode="#,##0_ ;[Red]\-#,##0\ "/>
    <numFmt numFmtId="190" formatCode="0_ "/>
    <numFmt numFmtId="191" formatCode="#,##0.0_ "/>
    <numFmt numFmtId="192" formatCode="#,##0;&quot;△ &quot;#,##0"/>
    <numFmt numFmtId="193" formatCode="#,##0.0;&quot;△ &quot;#,##0.0"/>
    <numFmt numFmtId="194" formatCode="#,##0.00;&quot;△ &quot;#,##0.00"/>
    <numFmt numFmtId="195" formatCode="0.0%"/>
    <numFmt numFmtId="196" formatCode="#,##0.00_ "/>
    <numFmt numFmtId="197" formatCode="#,##0_);\(#,##0\)"/>
    <numFmt numFmtId="198" formatCode="#,##0.00_);\(#,##0.00\)"/>
    <numFmt numFmtId="199" formatCode="0,000&quot;ninn&quot;_ "/>
    <numFmt numFmtId="200" formatCode="0,000&quot;　人&quot;_ "/>
    <numFmt numFmtId="201" formatCode="0,000&quot; 人&quot;_ "/>
    <numFmt numFmtId="202" formatCode="0,000&quot; ％&quot;_ "/>
    <numFmt numFmtId="203" formatCode="000&quot; ％&quot;_ "/>
    <numFmt numFmtId="204" formatCode="0.0_ "/>
    <numFmt numFmtId="205" formatCode="\(0\)"/>
    <numFmt numFmtId="206" formatCode="\(#,##0.0\)"/>
    <numFmt numFmtId="207" formatCode="#,##0.0_);\(#,##0.0\)"/>
    <numFmt numFmtId="208" formatCode="0;&quot;△ &quot;0"/>
    <numFmt numFmtId="209" formatCode="#,##0.000;&quot;△ &quot;#,##0.000"/>
  </numFmts>
  <fonts count="15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4"/>
      <color indexed="8"/>
      <name val="ＭＳ Ｐゴシック"/>
      <family val="3"/>
    </font>
    <font>
      <sz val="10"/>
      <name val="ＭＳ Ｐゴシック"/>
      <family val="3"/>
    </font>
    <font>
      <sz val="12"/>
      <color indexed="8"/>
      <name val="ＭＳ Ｐゴシック"/>
      <family val="3"/>
    </font>
    <font>
      <sz val="18"/>
      <name val="ＭＳ Ｐゴシック"/>
      <family val="3"/>
    </font>
    <font>
      <sz val="26"/>
      <name val="ＭＳ Ｐゴシック"/>
      <family val="3"/>
    </font>
    <font>
      <sz val="12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</cellStyleXfs>
  <cellXfs count="266">
    <xf numFmtId="0" fontId="0" fillId="0" borderId="0" xfId="0" applyAlignment="1">
      <alignment/>
    </xf>
    <xf numFmtId="176" fontId="4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top"/>
    </xf>
    <xf numFmtId="49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176" fontId="7" fillId="0" borderId="0" xfId="0" applyNumberFormat="1" applyFont="1" applyBorder="1" applyAlignment="1" applyProtection="1">
      <alignment horizontal="right" vertical="center"/>
      <protection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right" vertical="top"/>
    </xf>
    <xf numFmtId="0" fontId="0" fillId="0" borderId="0" xfId="0" applyFont="1" applyAlignment="1">
      <alignment horizontal="right" vertical="top"/>
    </xf>
    <xf numFmtId="0" fontId="4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176" fontId="6" fillId="0" borderId="0" xfId="0" applyNumberFormat="1" applyFont="1" applyAlignment="1">
      <alignment horizontal="right" vertical="center"/>
    </xf>
    <xf numFmtId="176" fontId="3" fillId="0" borderId="0" xfId="0" applyNumberFormat="1" applyFont="1" applyAlignment="1">
      <alignment horizontal="right" vertical="center"/>
    </xf>
    <xf numFmtId="176" fontId="9" fillId="0" borderId="0" xfId="0" applyNumberFormat="1" applyFont="1" applyBorder="1" applyAlignment="1" applyProtection="1">
      <alignment horizontal="right" vertical="center"/>
      <protection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0" fillId="0" borderId="0" xfId="0" applyFont="1" applyAlignment="1">
      <alignment horizontal="right" vertical="top"/>
    </xf>
    <xf numFmtId="0" fontId="0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 textRotation="255"/>
    </xf>
    <xf numFmtId="176" fontId="3" fillId="0" borderId="0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4" xfId="0" applyFont="1" applyBorder="1" applyAlignment="1">
      <alignment horizontal="center" vertical="top"/>
    </xf>
    <xf numFmtId="176" fontId="3" fillId="0" borderId="2" xfId="0" applyNumberFormat="1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176" fontId="3" fillId="0" borderId="6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176" fontId="12" fillId="0" borderId="0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0" fontId="6" fillId="0" borderId="15" xfId="0" applyFont="1" applyBorder="1" applyAlignment="1">
      <alignment horizontal="distributed" vertical="center"/>
    </xf>
    <xf numFmtId="176" fontId="12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76" fontId="5" fillId="0" borderId="0" xfId="0" applyNumberFormat="1" applyFont="1" applyBorder="1" applyAlignment="1">
      <alignment horizontal="right" vertical="center"/>
    </xf>
    <xf numFmtId="176" fontId="5" fillId="0" borderId="7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76" fontId="5" fillId="0" borderId="6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horizontal="center" vertical="center"/>
    </xf>
    <xf numFmtId="176" fontId="6" fillId="0" borderId="7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3" fillId="0" borderId="7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6" fillId="0" borderId="7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3" fillId="0" borderId="17" xfId="0" applyFont="1" applyBorder="1" applyAlignment="1">
      <alignment horizontal="center" vertical="center"/>
    </xf>
    <xf numFmtId="49" fontId="4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right" vertical="center"/>
    </xf>
    <xf numFmtId="49" fontId="11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11" fillId="0" borderId="0" xfId="0" applyFont="1" applyAlignment="1">
      <alignment horizontal="distributed" vertical="center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right" vertical="top"/>
    </xf>
    <xf numFmtId="0" fontId="0" fillId="0" borderId="0" xfId="0" applyFont="1" applyAlignment="1">
      <alignment horizontal="right" vertical="top"/>
    </xf>
    <xf numFmtId="0" fontId="3" fillId="0" borderId="1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top"/>
    </xf>
    <xf numFmtId="0" fontId="3" fillId="0" borderId="8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3" fillId="0" borderId="21" xfId="0" applyFont="1" applyBorder="1" applyAlignment="1">
      <alignment horizontal="left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176" fontId="3" fillId="0" borderId="0" xfId="0" applyNumberFormat="1" applyFont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176" fontId="3" fillId="0" borderId="22" xfId="0" applyNumberFormat="1" applyFont="1" applyBorder="1" applyAlignment="1">
      <alignment horizontal="right" vertical="center"/>
    </xf>
    <xf numFmtId="49" fontId="3" fillId="0" borderId="22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right" vertical="center"/>
    </xf>
    <xf numFmtId="0" fontId="0" fillId="0" borderId="8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distributed" textRotation="255"/>
    </xf>
    <xf numFmtId="0" fontId="3" fillId="0" borderId="22" xfId="0" applyFont="1" applyBorder="1" applyAlignment="1">
      <alignment horizontal="distributed" vertical="center"/>
    </xf>
    <xf numFmtId="49" fontId="6" fillId="0" borderId="0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22" xfId="0" applyNumberFormat="1" applyFont="1" applyBorder="1" applyAlignment="1">
      <alignment horizontal="right" vertical="center"/>
    </xf>
    <xf numFmtId="49" fontId="4" fillId="0" borderId="22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distributed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176" fontId="4" fillId="0" borderId="7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4" fillId="0" borderId="22" xfId="0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176" fontId="5" fillId="0" borderId="0" xfId="0" applyNumberFormat="1" applyFont="1" applyAlignment="1">
      <alignment horizontal="right" vertical="center"/>
    </xf>
    <xf numFmtId="176" fontId="5" fillId="0" borderId="7" xfId="0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76" fontId="9" fillId="0" borderId="0" xfId="0" applyNumberFormat="1" applyFont="1" applyBorder="1" applyAlignment="1" applyProtection="1">
      <alignment horizontal="right" vertical="center"/>
      <protection/>
    </xf>
    <xf numFmtId="0" fontId="4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0" fillId="0" borderId="1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4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0" fillId="0" borderId="8" xfId="0" applyBorder="1" applyAlignment="1">
      <alignment horizontal="right" vertical="center"/>
    </xf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right" vertical="center"/>
    </xf>
    <xf numFmtId="176" fontId="3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6" fontId="2" fillId="0" borderId="0" xfId="0" applyNumberFormat="1" applyFont="1" applyAlignment="1">
      <alignment horizontal="right" vertical="center"/>
    </xf>
    <xf numFmtId="176" fontId="12" fillId="0" borderId="0" xfId="0" applyNumberFormat="1" applyFont="1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176" fontId="3" fillId="0" borderId="4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6" fontId="9" fillId="0" borderId="10" xfId="0" applyNumberFormat="1" applyFont="1" applyBorder="1" applyAlignment="1" applyProtection="1">
      <alignment horizontal="right" vertical="center"/>
      <protection/>
    </xf>
    <xf numFmtId="0" fontId="0" fillId="0" borderId="0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176" fontId="0" fillId="0" borderId="0" xfId="0" applyNumberFormat="1" applyAlignment="1">
      <alignment horizontal="right" vertical="center"/>
    </xf>
    <xf numFmtId="176" fontId="3" fillId="0" borderId="6" xfId="0" applyNumberFormat="1" applyFont="1" applyBorder="1" applyAlignment="1">
      <alignment horizontal="right" vertical="center"/>
    </xf>
    <xf numFmtId="176" fontId="3" fillId="0" borderId="11" xfId="0" applyNumberFormat="1" applyFont="1" applyBorder="1" applyAlignment="1">
      <alignment horizontal="right" vertical="center"/>
    </xf>
    <xf numFmtId="0" fontId="0" fillId="0" borderId="8" xfId="0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4" fillId="0" borderId="0" xfId="21" applyFont="1" applyFill="1" applyAlignment="1">
      <alignment horizontal="right" vertical="center"/>
      <protection/>
    </xf>
    <xf numFmtId="0" fontId="4" fillId="0" borderId="0" xfId="21" applyFont="1" applyAlignment="1">
      <alignment horizontal="left" vertical="center"/>
      <protection/>
    </xf>
    <xf numFmtId="0" fontId="3" fillId="0" borderId="0" xfId="21" applyFont="1" applyAlignment="1">
      <alignment horizontal="center" vertical="center"/>
      <protection/>
    </xf>
    <xf numFmtId="0" fontId="3" fillId="0" borderId="10" xfId="21" applyFont="1" applyBorder="1" applyAlignment="1">
      <alignment horizontal="right" vertical="center"/>
      <protection/>
    </xf>
    <xf numFmtId="0" fontId="3" fillId="0" borderId="17" xfId="21" applyFont="1" applyBorder="1" applyAlignment="1">
      <alignment horizontal="center" vertical="center"/>
      <protection/>
    </xf>
    <xf numFmtId="0" fontId="0" fillId="0" borderId="18" xfId="21" applyFont="1" applyBorder="1" applyAlignment="1">
      <alignment horizontal="center" vertical="center"/>
      <protection/>
    </xf>
    <xf numFmtId="0" fontId="3" fillId="0" borderId="18" xfId="21" applyFont="1" applyBorder="1" applyAlignment="1">
      <alignment horizontal="center" vertical="center"/>
      <protection/>
    </xf>
    <xf numFmtId="0" fontId="3" fillId="0" borderId="19" xfId="21" applyFont="1" applyBorder="1" applyAlignment="1">
      <alignment horizontal="center" vertical="center"/>
      <protection/>
    </xf>
    <xf numFmtId="0" fontId="0" fillId="0" borderId="4" xfId="21" applyFont="1" applyBorder="1" applyAlignment="1">
      <alignment horizontal="center" vertical="center"/>
      <protection/>
    </xf>
    <xf numFmtId="0" fontId="0" fillId="0" borderId="2" xfId="21" applyFont="1" applyBorder="1" applyAlignment="1">
      <alignment horizontal="center" vertical="center"/>
      <protection/>
    </xf>
    <xf numFmtId="0" fontId="3" fillId="0" borderId="2" xfId="21" applyFont="1" applyBorder="1" applyAlignment="1">
      <alignment horizontal="center" vertical="center"/>
      <protection/>
    </xf>
    <xf numFmtId="0" fontId="3" fillId="0" borderId="9" xfId="21" applyFont="1" applyBorder="1" applyAlignment="1">
      <alignment horizontal="center"/>
      <protection/>
    </xf>
    <xf numFmtId="0" fontId="3" fillId="0" borderId="9" xfId="21" applyFont="1" applyBorder="1" applyAlignment="1">
      <alignment horizontal="center" vertical="center"/>
      <protection/>
    </xf>
    <xf numFmtId="0" fontId="8" fillId="0" borderId="15" xfId="21" applyFont="1" applyBorder="1" applyAlignment="1">
      <alignment horizontal="distributed"/>
      <protection/>
    </xf>
    <xf numFmtId="0" fontId="3" fillId="0" borderId="4" xfId="21" applyFont="1" applyBorder="1" applyAlignment="1">
      <alignment horizontal="center" vertical="center"/>
      <protection/>
    </xf>
    <xf numFmtId="0" fontId="8" fillId="0" borderId="9" xfId="21" applyFont="1" applyBorder="1" applyAlignment="1">
      <alignment horizontal="distributed"/>
      <protection/>
    </xf>
    <xf numFmtId="0" fontId="3" fillId="0" borderId="3" xfId="21" applyFont="1" applyBorder="1" applyAlignment="1">
      <alignment horizontal="center" vertical="center"/>
      <protection/>
    </xf>
    <xf numFmtId="0" fontId="3" fillId="0" borderId="5" xfId="21" applyFont="1" applyBorder="1" applyAlignment="1">
      <alignment horizontal="center" vertical="top"/>
      <protection/>
    </xf>
    <xf numFmtId="0" fontId="3" fillId="0" borderId="5" xfId="21" applyFont="1" applyBorder="1" applyAlignment="1">
      <alignment horizontal="center" vertical="center"/>
      <protection/>
    </xf>
    <xf numFmtId="0" fontId="3" fillId="0" borderId="2" xfId="21" applyFont="1" applyBorder="1" applyAlignment="1">
      <alignment horizontal="center" vertical="center"/>
      <protection/>
    </xf>
    <xf numFmtId="0" fontId="8" fillId="0" borderId="14" xfId="21" applyFont="1" applyBorder="1" applyAlignment="1">
      <alignment horizontal="distributed" vertical="top"/>
      <protection/>
    </xf>
    <xf numFmtId="0" fontId="8" fillId="0" borderId="5" xfId="21" applyFont="1" applyBorder="1" applyAlignment="1">
      <alignment horizontal="distributed" vertical="top"/>
      <protection/>
    </xf>
    <xf numFmtId="0" fontId="3" fillId="0" borderId="22" xfId="21" applyFont="1" applyBorder="1" applyAlignment="1">
      <alignment horizontal="distributed" vertical="center"/>
      <protection/>
    </xf>
    <xf numFmtId="49" fontId="3" fillId="0" borderId="22" xfId="21" applyNumberFormat="1" applyFont="1" applyBorder="1" applyAlignment="1">
      <alignment horizontal="center" vertical="center"/>
      <protection/>
    </xf>
    <xf numFmtId="0" fontId="3" fillId="0" borderId="22" xfId="21" applyFont="1" applyBorder="1" applyAlignment="1">
      <alignment horizontal="center" vertical="center"/>
      <protection/>
    </xf>
    <xf numFmtId="0" fontId="3" fillId="0" borderId="23" xfId="21" applyFont="1" applyBorder="1" applyAlignment="1">
      <alignment horizontal="center" vertical="center"/>
      <protection/>
    </xf>
    <xf numFmtId="176" fontId="3" fillId="0" borderId="0" xfId="21" applyNumberFormat="1" applyFont="1" applyAlignment="1">
      <alignment horizontal="right" vertical="center"/>
      <protection/>
    </xf>
    <xf numFmtId="176" fontId="9" fillId="0" borderId="0" xfId="21" applyNumberFormat="1" applyFont="1" applyBorder="1" applyAlignment="1" applyProtection="1">
      <alignment horizontal="right" vertical="center"/>
      <protection/>
    </xf>
    <xf numFmtId="0" fontId="3" fillId="0" borderId="15" xfId="21" applyFont="1" applyBorder="1" applyAlignment="1">
      <alignment horizontal="center" vertical="center"/>
      <protection/>
    </xf>
    <xf numFmtId="49" fontId="3" fillId="0" borderId="0" xfId="21" applyNumberFormat="1" applyFont="1" applyBorder="1" applyAlignment="1">
      <alignment horizontal="right" vertical="center"/>
      <protection/>
    </xf>
    <xf numFmtId="49" fontId="3" fillId="0" borderId="0" xfId="21" applyNumberFormat="1" applyFont="1" applyBorder="1" applyAlignment="1">
      <alignment horizontal="left" vertical="center"/>
      <protection/>
    </xf>
    <xf numFmtId="0" fontId="6" fillId="0" borderId="0" xfId="21" applyFont="1" applyAlignment="1">
      <alignment horizontal="center" vertical="center"/>
      <protection/>
    </xf>
    <xf numFmtId="49" fontId="6" fillId="0" borderId="0" xfId="21" applyNumberFormat="1" applyFont="1" applyBorder="1" applyAlignment="1">
      <alignment horizontal="center" vertical="center"/>
      <protection/>
    </xf>
    <xf numFmtId="176" fontId="6" fillId="0" borderId="7" xfId="21" applyNumberFormat="1" applyFont="1" applyBorder="1" applyAlignment="1">
      <alignment horizontal="right" vertical="center"/>
      <protection/>
    </xf>
    <xf numFmtId="176" fontId="6" fillId="0" borderId="0" xfId="21" applyNumberFormat="1" applyFont="1" applyAlignment="1">
      <alignment horizontal="right" vertical="center"/>
      <protection/>
    </xf>
    <xf numFmtId="0" fontId="6" fillId="0" borderId="7" xfId="21" applyFont="1" applyBorder="1" applyAlignment="1">
      <alignment horizontal="center" vertical="center"/>
      <protection/>
    </xf>
    <xf numFmtId="49" fontId="6" fillId="0" borderId="0" xfId="21" applyNumberFormat="1" applyFont="1" applyAlignment="1">
      <alignment horizontal="right" vertical="center"/>
      <protection/>
    </xf>
    <xf numFmtId="49" fontId="6" fillId="0" borderId="0" xfId="21" applyNumberFormat="1" applyFont="1" applyAlignment="1">
      <alignment horizontal="left" vertical="center"/>
      <protection/>
    </xf>
    <xf numFmtId="0" fontId="3" fillId="0" borderId="0" xfId="21" applyFont="1" applyBorder="1" applyAlignment="1">
      <alignment horizontal="center" vertical="center"/>
      <protection/>
    </xf>
    <xf numFmtId="0" fontId="3" fillId="0" borderId="6" xfId="21" applyFont="1" applyBorder="1" applyAlignment="1">
      <alignment horizontal="center" vertical="center"/>
      <protection/>
    </xf>
    <xf numFmtId="0" fontId="3" fillId="0" borderId="7" xfId="21" applyFont="1" applyBorder="1" applyAlignment="1">
      <alignment horizontal="center" vertical="center"/>
      <protection/>
    </xf>
    <xf numFmtId="0" fontId="3" fillId="0" borderId="0" xfId="21" applyFont="1" applyBorder="1" applyAlignment="1">
      <alignment horizontal="distributed" vertical="center"/>
      <protection/>
    </xf>
    <xf numFmtId="49" fontId="3" fillId="0" borderId="6" xfId="21" applyNumberFormat="1" applyFont="1" applyBorder="1" applyAlignment="1">
      <alignment horizontal="center" vertical="center"/>
      <protection/>
    </xf>
    <xf numFmtId="49" fontId="3" fillId="0" borderId="0" xfId="21" applyNumberFormat="1" applyFont="1" applyBorder="1" applyAlignment="1">
      <alignment horizontal="center" vertical="center"/>
      <protection/>
    </xf>
    <xf numFmtId="0" fontId="3" fillId="0" borderId="0" xfId="21" applyFont="1" applyBorder="1" applyAlignment="1">
      <alignment horizontal="center" vertical="distributed" textRotation="255"/>
      <protection/>
    </xf>
    <xf numFmtId="0" fontId="3" fillId="0" borderId="8" xfId="21" applyFont="1" applyBorder="1" applyAlignment="1">
      <alignment horizontal="center" vertical="center"/>
      <protection/>
    </xf>
    <xf numFmtId="0" fontId="3" fillId="0" borderId="8" xfId="21" applyFont="1" applyBorder="1" applyAlignment="1">
      <alignment horizontal="right" vertical="center"/>
      <protection/>
    </xf>
    <xf numFmtId="0" fontId="0" fillId="0" borderId="8" xfId="21" applyFont="1" applyBorder="1" applyAlignment="1">
      <alignment horizontal="right" vertical="center"/>
      <protection/>
    </xf>
    <xf numFmtId="0" fontId="3" fillId="0" borderId="0" xfId="21" applyFont="1" applyAlignment="1">
      <alignment horizontal="right" vertical="top"/>
      <protection/>
    </xf>
    <xf numFmtId="0" fontId="0" fillId="0" borderId="0" xfId="21" applyFont="1" applyAlignment="1">
      <alignment horizontal="right" vertical="top"/>
      <protection/>
    </xf>
    <xf numFmtId="0" fontId="3" fillId="0" borderId="0" xfId="21" applyFont="1" applyAlignment="1">
      <alignment horizontal="right" vertical="top"/>
      <protection/>
    </xf>
    <xf numFmtId="0" fontId="0" fillId="0" borderId="0" xfId="21" applyFont="1" applyAlignment="1">
      <alignment horizontal="right" vertical="top"/>
      <protection/>
    </xf>
    <xf numFmtId="176" fontId="3" fillId="0" borderId="15" xfId="21" applyNumberFormat="1" applyFont="1" applyBorder="1" applyAlignment="1">
      <alignment horizontal="right" vertical="center"/>
      <protection/>
    </xf>
    <xf numFmtId="176" fontId="3" fillId="0" borderId="22" xfId="21" applyNumberFormat="1" applyFont="1" applyBorder="1" applyAlignment="1">
      <alignment horizontal="right" vertical="center"/>
      <protection/>
    </xf>
    <xf numFmtId="0" fontId="0" fillId="0" borderId="25" xfId="21" applyBorder="1">
      <alignment/>
      <protection/>
    </xf>
    <xf numFmtId="176" fontId="6" fillId="0" borderId="7" xfId="21" applyNumberFormat="1" applyFont="1" applyBorder="1" applyAlignment="1">
      <alignment horizontal="right" vertical="center"/>
      <protection/>
    </xf>
    <xf numFmtId="176" fontId="6" fillId="0" borderId="0" xfId="21" applyNumberFormat="1" applyFont="1" applyBorder="1" applyAlignment="1">
      <alignment horizontal="right" vertical="center"/>
      <protection/>
    </xf>
    <xf numFmtId="176" fontId="6" fillId="0" borderId="0" xfId="21" applyNumberFormat="1" applyFont="1" applyBorder="1" applyAlignment="1">
      <alignment horizontal="distributed" vertical="center"/>
      <protection/>
    </xf>
    <xf numFmtId="176" fontId="6" fillId="0" borderId="15" xfId="21" applyNumberFormat="1" applyFont="1" applyBorder="1" applyAlignment="1">
      <alignment horizontal="right" vertical="center"/>
      <protection/>
    </xf>
    <xf numFmtId="176" fontId="6" fillId="0" borderId="22" xfId="21" applyNumberFormat="1" applyFont="1" applyBorder="1" applyAlignment="1">
      <alignment horizontal="right" vertical="center"/>
      <protection/>
    </xf>
    <xf numFmtId="176" fontId="3" fillId="0" borderId="0" xfId="21" applyNumberFormat="1" applyFont="1" applyBorder="1" applyAlignment="1">
      <alignment horizontal="right" vertical="center"/>
      <protection/>
    </xf>
    <xf numFmtId="176" fontId="3" fillId="0" borderId="0" xfId="21" applyNumberFormat="1" applyFont="1" applyAlignment="1">
      <alignment horizontal="center" vertical="center"/>
      <protection/>
    </xf>
    <xf numFmtId="176" fontId="3" fillId="0" borderId="7" xfId="21" applyNumberFormat="1" applyFont="1" applyBorder="1" applyAlignment="1">
      <alignment horizontal="right" vertical="center"/>
      <protection/>
    </xf>
    <xf numFmtId="176" fontId="3" fillId="0" borderId="0" xfId="21" applyNumberFormat="1" applyFont="1" applyBorder="1" applyAlignment="1">
      <alignment horizontal="right" vertical="center"/>
      <protection/>
    </xf>
    <xf numFmtId="176" fontId="3" fillId="0" borderId="0" xfId="21" applyNumberFormat="1" applyFont="1" applyAlignment="1">
      <alignment horizontal="distributed" vertical="center"/>
      <protection/>
    </xf>
    <xf numFmtId="176" fontId="3" fillId="0" borderId="7" xfId="21" applyNumberFormat="1" applyFont="1" applyBorder="1" applyAlignment="1">
      <alignment horizontal="right" vertical="center"/>
      <protection/>
    </xf>
    <xf numFmtId="176" fontId="3" fillId="0" borderId="12" xfId="21" applyNumberFormat="1" applyFont="1" applyBorder="1" applyAlignment="1">
      <alignment horizontal="right" vertical="center"/>
      <protection/>
    </xf>
    <xf numFmtId="176" fontId="3" fillId="0" borderId="10" xfId="21" applyNumberFormat="1" applyFont="1" applyBorder="1" applyAlignment="1">
      <alignment horizontal="right" vertical="center"/>
      <protection/>
    </xf>
    <xf numFmtId="176" fontId="3" fillId="0" borderId="10" xfId="21" applyNumberFormat="1" applyFont="1" applyBorder="1" applyAlignment="1">
      <alignment horizontal="right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　４．農林水産業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O35"/>
  <sheetViews>
    <sheetView showGridLines="0" tabSelected="1" zoomScaleSheetLayoutView="75" workbookViewId="0" topLeftCell="A1">
      <selection activeCell="A1" sqref="A1"/>
    </sheetView>
  </sheetViews>
  <sheetFormatPr defaultColWidth="9.00390625" defaultRowHeight="19.5" customHeight="1"/>
  <cols>
    <col min="1" max="1" width="4.625" style="52" customWidth="1"/>
    <col min="2" max="16384" width="5.625" style="52" customWidth="1"/>
  </cols>
  <sheetData>
    <row r="6" spans="2:15" s="49" customFormat="1" ht="19.5" customHeight="1">
      <c r="B6" s="90" t="s">
        <v>194</v>
      </c>
      <c r="C6" s="91"/>
      <c r="D6" s="94" t="s">
        <v>216</v>
      </c>
      <c r="E6" s="93"/>
      <c r="F6" s="93"/>
      <c r="G6" s="93"/>
      <c r="H6" s="93"/>
      <c r="I6" s="93"/>
      <c r="J6" s="93"/>
      <c r="K6" s="93"/>
      <c r="L6" s="93"/>
      <c r="M6" s="93"/>
      <c r="N6" s="48"/>
      <c r="O6" s="48"/>
    </row>
    <row r="7" spans="2:15" s="49" customFormat="1" ht="19.5" customHeight="1">
      <c r="B7" s="91"/>
      <c r="C7" s="91"/>
      <c r="D7" s="93"/>
      <c r="E7" s="93"/>
      <c r="F7" s="93"/>
      <c r="G7" s="93"/>
      <c r="H7" s="93"/>
      <c r="I7" s="93"/>
      <c r="J7" s="93"/>
      <c r="K7" s="93"/>
      <c r="L7" s="93"/>
      <c r="M7" s="93"/>
      <c r="N7" s="48"/>
      <c r="O7" s="48"/>
    </row>
    <row r="8" s="49" customFormat="1" ht="19.5" customHeight="1">
      <c r="D8" s="50"/>
    </row>
    <row r="9" s="49" customFormat="1" ht="19.5" customHeight="1">
      <c r="D9" s="50"/>
    </row>
    <row r="11" spans="2:15" ht="19.5" customHeight="1">
      <c r="B11" s="49"/>
      <c r="C11" s="49"/>
      <c r="D11" s="88" t="s">
        <v>195</v>
      </c>
      <c r="E11" s="89"/>
      <c r="F11" s="92" t="s">
        <v>196</v>
      </c>
      <c r="G11" s="93"/>
      <c r="H11" s="93"/>
      <c r="I11" s="93"/>
      <c r="J11" s="93"/>
      <c r="K11" s="93"/>
      <c r="L11" s="93"/>
      <c r="M11" s="51"/>
      <c r="N11" s="51"/>
      <c r="O11" s="51"/>
    </row>
    <row r="12" spans="4:15" ht="19.5" customHeight="1">
      <c r="D12" s="88"/>
      <c r="E12" s="89"/>
      <c r="F12" s="92" t="s">
        <v>197</v>
      </c>
      <c r="G12" s="93"/>
      <c r="H12" s="93"/>
      <c r="I12" s="93"/>
      <c r="J12" s="93"/>
      <c r="K12" s="93"/>
      <c r="L12" s="51"/>
      <c r="M12" s="51"/>
      <c r="N12" s="51"/>
      <c r="O12" s="51"/>
    </row>
    <row r="13" spans="4:15" ht="19.5" customHeight="1">
      <c r="D13" s="88" t="s">
        <v>198</v>
      </c>
      <c r="E13" s="89"/>
      <c r="F13" s="92" t="s">
        <v>199</v>
      </c>
      <c r="G13" s="93"/>
      <c r="H13" s="93"/>
      <c r="I13" s="93"/>
      <c r="J13" s="93"/>
      <c r="K13" s="93"/>
      <c r="L13" s="93"/>
      <c r="M13" s="93"/>
      <c r="N13" s="51"/>
      <c r="O13" s="51"/>
    </row>
    <row r="14" spans="4:15" ht="19.5" customHeight="1">
      <c r="D14" s="88" t="s">
        <v>200</v>
      </c>
      <c r="E14" s="89"/>
      <c r="F14" s="92" t="s">
        <v>201</v>
      </c>
      <c r="G14" s="93"/>
      <c r="H14" s="93"/>
      <c r="I14" s="93"/>
      <c r="J14" s="93"/>
      <c r="K14" s="93"/>
      <c r="L14" s="93"/>
      <c r="M14" s="93"/>
      <c r="N14" s="51"/>
      <c r="O14" s="51"/>
    </row>
    <row r="15" spans="4:15" ht="19.5" customHeight="1">
      <c r="D15" s="88" t="s">
        <v>202</v>
      </c>
      <c r="E15" s="89"/>
      <c r="F15" s="92" t="s">
        <v>203</v>
      </c>
      <c r="G15" s="93"/>
      <c r="H15" s="93"/>
      <c r="I15" s="93"/>
      <c r="J15" s="93"/>
      <c r="K15" s="93"/>
      <c r="L15" s="51"/>
      <c r="M15" s="51"/>
      <c r="N15" s="51"/>
      <c r="O15" s="51"/>
    </row>
    <row r="16" spans="4:15" ht="19.5" customHeight="1">
      <c r="D16" s="88" t="s">
        <v>204</v>
      </c>
      <c r="E16" s="89"/>
      <c r="F16" s="92" t="s">
        <v>205</v>
      </c>
      <c r="G16" s="93"/>
      <c r="H16" s="93"/>
      <c r="I16" s="93"/>
      <c r="J16" s="93"/>
      <c r="K16" s="51"/>
      <c r="L16" s="51"/>
      <c r="M16" s="51"/>
      <c r="N16" s="51"/>
      <c r="O16" s="51"/>
    </row>
    <row r="17" spans="4:15" ht="19.5" customHeight="1">
      <c r="D17" s="88" t="s">
        <v>206</v>
      </c>
      <c r="E17" s="89"/>
      <c r="F17" s="92" t="s">
        <v>207</v>
      </c>
      <c r="G17" s="93"/>
      <c r="H17" s="93"/>
      <c r="I17" s="93"/>
      <c r="J17" s="93"/>
      <c r="K17" s="93"/>
      <c r="L17" s="51"/>
      <c r="M17" s="51"/>
      <c r="N17" s="51"/>
      <c r="O17" s="51"/>
    </row>
    <row r="18" spans="4:15" ht="19.5" customHeight="1">
      <c r="D18" s="88" t="s">
        <v>208</v>
      </c>
      <c r="E18" s="89"/>
      <c r="F18" s="92" t="s">
        <v>209</v>
      </c>
      <c r="G18" s="93"/>
      <c r="H18" s="93"/>
      <c r="I18" s="93"/>
      <c r="J18" s="93"/>
      <c r="K18" s="93"/>
      <c r="L18" s="93"/>
      <c r="M18" s="93"/>
      <c r="N18" s="51"/>
      <c r="O18" s="51"/>
    </row>
    <row r="19" spans="4:15" ht="19.5" customHeight="1">
      <c r="D19" s="88" t="s">
        <v>210</v>
      </c>
      <c r="E19" s="89"/>
      <c r="F19" s="92" t="s">
        <v>211</v>
      </c>
      <c r="G19" s="93"/>
      <c r="H19" s="93"/>
      <c r="I19" s="93"/>
      <c r="J19" s="93"/>
      <c r="K19" s="51"/>
      <c r="L19" s="51"/>
      <c r="M19" s="51"/>
      <c r="N19" s="51"/>
      <c r="O19" s="51"/>
    </row>
    <row r="20" spans="4:15" ht="19.5" customHeight="1">
      <c r="D20" s="88" t="s">
        <v>212</v>
      </c>
      <c r="E20" s="89"/>
      <c r="F20" s="92" t="s">
        <v>213</v>
      </c>
      <c r="G20" s="93"/>
      <c r="H20" s="93"/>
      <c r="I20" s="93"/>
      <c r="J20" s="93"/>
      <c r="K20" s="93"/>
      <c r="L20" s="93"/>
      <c r="M20" s="93"/>
      <c r="N20" s="51"/>
      <c r="O20" s="51"/>
    </row>
    <row r="21" spans="4:15" ht="19.5" customHeight="1">
      <c r="D21" s="88"/>
      <c r="E21" s="89"/>
      <c r="F21" s="95"/>
      <c r="G21" s="96"/>
      <c r="H21" s="96"/>
      <c r="I21" s="96"/>
      <c r="J21" s="96"/>
      <c r="K21" s="96"/>
      <c r="L21" s="96"/>
      <c r="M21" s="96"/>
      <c r="N21" s="96"/>
      <c r="O21" s="96"/>
    </row>
    <row r="22" spans="4:15" ht="19.5" customHeight="1">
      <c r="D22" s="88"/>
      <c r="E22" s="89"/>
      <c r="F22" s="95"/>
      <c r="G22" s="96"/>
      <c r="H22" s="96"/>
      <c r="I22" s="96"/>
      <c r="J22" s="96"/>
      <c r="K22" s="96"/>
      <c r="L22" s="96"/>
      <c r="M22" s="96"/>
      <c r="N22" s="96"/>
      <c r="O22" s="96"/>
    </row>
    <row r="23" spans="4:15" ht="19.5" customHeight="1">
      <c r="D23" s="88"/>
      <c r="E23" s="89"/>
      <c r="F23" s="95"/>
      <c r="G23" s="96"/>
      <c r="H23" s="96"/>
      <c r="I23" s="96"/>
      <c r="J23" s="96"/>
      <c r="K23" s="96"/>
      <c r="L23" s="96"/>
      <c r="M23" s="96"/>
      <c r="N23" s="96"/>
      <c r="O23" s="96"/>
    </row>
    <row r="24" spans="4:15" ht="19.5" customHeight="1">
      <c r="D24" s="88"/>
      <c r="E24" s="89"/>
      <c r="F24" s="95"/>
      <c r="G24" s="96"/>
      <c r="H24" s="96"/>
      <c r="I24" s="96"/>
      <c r="J24" s="96"/>
      <c r="K24" s="96"/>
      <c r="L24" s="96"/>
      <c r="M24" s="96"/>
      <c r="N24" s="96"/>
      <c r="O24" s="96"/>
    </row>
    <row r="25" ht="19.5" customHeight="1">
      <c r="D25" s="53"/>
    </row>
    <row r="26" ht="19.5" customHeight="1">
      <c r="D26" s="53"/>
    </row>
    <row r="27" ht="19.5" customHeight="1">
      <c r="D27" s="53"/>
    </row>
    <row r="28" ht="19.5" customHeight="1">
      <c r="D28" s="53"/>
    </row>
    <row r="29" ht="19.5" customHeight="1">
      <c r="D29" s="53"/>
    </row>
    <row r="30" ht="19.5" customHeight="1">
      <c r="D30" s="53"/>
    </row>
    <row r="31" ht="19.5" customHeight="1">
      <c r="D31" s="53"/>
    </row>
    <row r="32" ht="19.5" customHeight="1">
      <c r="D32" s="53"/>
    </row>
    <row r="33" spans="4:7" ht="19.5" customHeight="1">
      <c r="D33" s="53"/>
      <c r="G33" s="31"/>
    </row>
    <row r="34" spans="4:7" ht="19.5" customHeight="1">
      <c r="D34" s="53"/>
      <c r="G34" s="31"/>
    </row>
    <row r="35" ht="19.5" customHeight="1">
      <c r="D35" s="53"/>
    </row>
  </sheetData>
  <mergeCells count="30">
    <mergeCell ref="F23:O23"/>
    <mergeCell ref="D23:E23"/>
    <mergeCell ref="D24:E24"/>
    <mergeCell ref="F24:O24"/>
    <mergeCell ref="D22:E22"/>
    <mergeCell ref="D21:E21"/>
    <mergeCell ref="D20:E20"/>
    <mergeCell ref="F22:O22"/>
    <mergeCell ref="F12:K12"/>
    <mergeCell ref="F21:O21"/>
    <mergeCell ref="F18:M18"/>
    <mergeCell ref="F20:M20"/>
    <mergeCell ref="F19:J19"/>
    <mergeCell ref="F15:K15"/>
    <mergeCell ref="F16:J16"/>
    <mergeCell ref="F17:K17"/>
    <mergeCell ref="F13:M13"/>
    <mergeCell ref="F14:M14"/>
    <mergeCell ref="D11:E11"/>
    <mergeCell ref="B6:C7"/>
    <mergeCell ref="F11:L11"/>
    <mergeCell ref="D6:M7"/>
    <mergeCell ref="D16:E16"/>
    <mergeCell ref="D17:E17"/>
    <mergeCell ref="D18:E18"/>
    <mergeCell ref="D19:E19"/>
    <mergeCell ref="D14:E14"/>
    <mergeCell ref="D15:E15"/>
    <mergeCell ref="D12:E12"/>
    <mergeCell ref="D13:E13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45"/>
  <sheetViews>
    <sheetView showGridLines="0" zoomScaleSheetLayoutView="75" workbookViewId="0" topLeftCell="A22">
      <selection activeCell="B22" sqref="B22"/>
    </sheetView>
  </sheetViews>
  <sheetFormatPr defaultColWidth="9.00390625" defaultRowHeight="20.25" customHeight="1"/>
  <cols>
    <col min="1" max="1" width="3.625" style="2" customWidth="1"/>
    <col min="2" max="2" width="6.125" style="2" customWidth="1"/>
    <col min="3" max="6" width="2.125" style="2" customWidth="1"/>
    <col min="7" max="7" width="6.125" style="2" customWidth="1"/>
    <col min="8" max="8" width="3.625" style="2" customWidth="1"/>
    <col min="9" max="22" width="10.375" style="2" customWidth="1"/>
    <col min="23" max="23" width="3.625" style="2" customWidth="1"/>
    <col min="24" max="24" width="6.125" style="2" customWidth="1"/>
    <col min="25" max="28" width="2.125" style="2" customWidth="1"/>
    <col min="29" max="29" width="6.125" style="2" customWidth="1"/>
    <col min="30" max="30" width="3.625" style="2" customWidth="1"/>
    <col min="31" max="16384" width="10.625" style="2" customWidth="1"/>
  </cols>
  <sheetData>
    <row r="1" spans="1:15" ht="30" customHeight="1">
      <c r="A1" s="117" t="s">
        <v>62</v>
      </c>
      <c r="B1" s="117"/>
      <c r="C1" s="117"/>
      <c r="D1" s="117"/>
      <c r="E1" s="117"/>
      <c r="F1" s="117"/>
      <c r="G1" s="117"/>
      <c r="H1" s="118"/>
      <c r="I1" s="118"/>
      <c r="J1" s="118"/>
      <c r="K1" s="118"/>
      <c r="L1" s="118"/>
      <c r="M1" s="118"/>
      <c r="N1" s="118"/>
      <c r="O1" s="118"/>
    </row>
    <row r="2" spans="1:30" ht="24.75" customHeight="1">
      <c r="A2" s="68" t="s">
        <v>63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95" t="s">
        <v>64</v>
      </c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</row>
    <row r="3" spans="23:30" ht="20.25" customHeight="1" thickBot="1">
      <c r="W3" s="69" t="s">
        <v>214</v>
      </c>
      <c r="X3" s="61"/>
      <c r="Y3" s="61"/>
      <c r="Z3" s="61"/>
      <c r="AA3" s="61"/>
      <c r="AB3" s="61"/>
      <c r="AC3" s="61"/>
      <c r="AD3" s="61"/>
    </row>
    <row r="4" spans="1:30" ht="20.25" customHeight="1">
      <c r="A4" s="87" t="s">
        <v>65</v>
      </c>
      <c r="B4" s="100"/>
      <c r="C4" s="100"/>
      <c r="D4" s="100"/>
      <c r="E4" s="100"/>
      <c r="F4" s="100"/>
      <c r="G4" s="100"/>
      <c r="H4" s="100"/>
      <c r="I4" s="87" t="s">
        <v>66</v>
      </c>
      <c r="J4" s="100"/>
      <c r="K4" s="100"/>
      <c r="L4" s="100"/>
      <c r="M4" s="100" t="s">
        <v>67</v>
      </c>
      <c r="N4" s="100"/>
      <c r="O4" s="115"/>
      <c r="P4" s="87" t="s">
        <v>68</v>
      </c>
      <c r="Q4" s="100"/>
      <c r="R4" s="100"/>
      <c r="S4" s="100"/>
      <c r="T4" s="100" t="s">
        <v>69</v>
      </c>
      <c r="U4" s="100"/>
      <c r="V4" s="115"/>
      <c r="W4" s="100" t="s">
        <v>70</v>
      </c>
      <c r="X4" s="100"/>
      <c r="Y4" s="100"/>
      <c r="Z4" s="100"/>
      <c r="AA4" s="100"/>
      <c r="AB4" s="100"/>
      <c r="AC4" s="100"/>
      <c r="AD4" s="115"/>
    </row>
    <row r="5" spans="1:30" ht="20.25" customHeight="1">
      <c r="A5" s="119"/>
      <c r="B5" s="101"/>
      <c r="C5" s="101"/>
      <c r="D5" s="101"/>
      <c r="E5" s="101"/>
      <c r="F5" s="101"/>
      <c r="G5" s="101"/>
      <c r="H5" s="101"/>
      <c r="I5" s="7" t="s">
        <v>71</v>
      </c>
      <c r="J5" s="5" t="s">
        <v>72</v>
      </c>
      <c r="K5" s="4" t="s">
        <v>73</v>
      </c>
      <c r="L5" s="4" t="s">
        <v>74</v>
      </c>
      <c r="M5" s="5" t="s">
        <v>75</v>
      </c>
      <c r="N5" s="5" t="s">
        <v>76</v>
      </c>
      <c r="O5" s="6" t="s">
        <v>77</v>
      </c>
      <c r="P5" s="7" t="s">
        <v>75</v>
      </c>
      <c r="Q5" s="5" t="s">
        <v>78</v>
      </c>
      <c r="R5" s="5" t="s">
        <v>79</v>
      </c>
      <c r="S5" s="5" t="s">
        <v>80</v>
      </c>
      <c r="T5" s="5" t="s">
        <v>81</v>
      </c>
      <c r="U5" s="5" t="s">
        <v>82</v>
      </c>
      <c r="V5" s="6" t="s">
        <v>83</v>
      </c>
      <c r="W5" s="101"/>
      <c r="X5" s="101"/>
      <c r="Y5" s="101"/>
      <c r="Z5" s="101"/>
      <c r="AA5" s="101"/>
      <c r="AB5" s="101"/>
      <c r="AC5" s="101"/>
      <c r="AD5" s="116"/>
    </row>
    <row r="6" spans="1:30" ht="20.25" customHeight="1">
      <c r="A6" s="72" t="s">
        <v>84</v>
      </c>
      <c r="B6" s="72"/>
      <c r="C6" s="73"/>
      <c r="D6" s="74"/>
      <c r="E6" s="62" t="s">
        <v>85</v>
      </c>
      <c r="F6" s="63"/>
      <c r="G6" s="64" t="s">
        <v>59</v>
      </c>
      <c r="H6" s="67"/>
      <c r="I6" s="25">
        <f>SUM(J6:L6)</f>
        <v>824</v>
      </c>
      <c r="J6" s="25">
        <v>182</v>
      </c>
      <c r="K6" s="25">
        <v>117</v>
      </c>
      <c r="L6" s="25">
        <v>525</v>
      </c>
      <c r="M6" s="25">
        <f>SUM(N6:O6)</f>
        <v>3312</v>
      </c>
      <c r="N6" s="25">
        <v>1561</v>
      </c>
      <c r="O6" s="25">
        <v>1751</v>
      </c>
      <c r="P6" s="25">
        <f>SUM(Q6:S6)</f>
        <v>36451</v>
      </c>
      <c r="Q6" s="25">
        <v>27908</v>
      </c>
      <c r="R6" s="25">
        <v>4802</v>
      </c>
      <c r="S6" s="25">
        <v>3741</v>
      </c>
      <c r="T6" s="25">
        <f>SUM(U6:V6)</f>
        <v>973</v>
      </c>
      <c r="U6" s="25">
        <v>917</v>
      </c>
      <c r="V6" s="25">
        <v>56</v>
      </c>
      <c r="W6" s="71" t="s">
        <v>84</v>
      </c>
      <c r="X6" s="72"/>
      <c r="Y6" s="73"/>
      <c r="Z6" s="74"/>
      <c r="AA6" s="62" t="s">
        <v>85</v>
      </c>
      <c r="AB6" s="63"/>
      <c r="AC6" s="64" t="s">
        <v>59</v>
      </c>
      <c r="AD6" s="65"/>
    </row>
    <row r="7" spans="1:30" ht="20.25" customHeight="1">
      <c r="A7" s="72" t="s">
        <v>84</v>
      </c>
      <c r="B7" s="72"/>
      <c r="C7" s="73"/>
      <c r="D7" s="74"/>
      <c r="E7" s="62" t="s">
        <v>184</v>
      </c>
      <c r="F7" s="63"/>
      <c r="G7" s="64" t="s">
        <v>59</v>
      </c>
      <c r="H7" s="67"/>
      <c r="I7" s="25">
        <f>SUM(J7:L7)</f>
        <v>711</v>
      </c>
      <c r="J7" s="25">
        <v>144</v>
      </c>
      <c r="K7" s="25">
        <v>123</v>
      </c>
      <c r="L7" s="25">
        <v>444</v>
      </c>
      <c r="M7" s="25">
        <f>SUM(N7:O7)</f>
        <v>2846</v>
      </c>
      <c r="N7" s="25">
        <v>1368</v>
      </c>
      <c r="O7" s="25">
        <v>1478</v>
      </c>
      <c r="P7" s="25">
        <f>SUM(Q7:S7)</f>
        <v>33998</v>
      </c>
      <c r="Q7" s="25">
        <v>23713</v>
      </c>
      <c r="R7" s="25">
        <v>6811</v>
      </c>
      <c r="S7" s="25">
        <v>3474</v>
      </c>
      <c r="T7" s="25">
        <f>SUM(U7:V7)</f>
        <v>1115</v>
      </c>
      <c r="U7" s="25">
        <v>1084</v>
      </c>
      <c r="V7" s="25">
        <v>31</v>
      </c>
      <c r="W7" s="71" t="s">
        <v>84</v>
      </c>
      <c r="X7" s="72"/>
      <c r="Y7" s="73"/>
      <c r="Z7" s="74"/>
      <c r="AA7" s="62" t="s">
        <v>184</v>
      </c>
      <c r="AB7" s="63"/>
      <c r="AC7" s="64" t="s">
        <v>59</v>
      </c>
      <c r="AD7" s="65"/>
    </row>
    <row r="8" spans="1:30" s="10" customFormat="1" ht="20.25" customHeight="1">
      <c r="A8" s="78" t="s">
        <v>84</v>
      </c>
      <c r="B8" s="78"/>
      <c r="C8" s="79" t="s">
        <v>185</v>
      </c>
      <c r="D8" s="80"/>
      <c r="E8" s="81" t="s">
        <v>186</v>
      </c>
      <c r="F8" s="82"/>
      <c r="G8" s="83" t="s">
        <v>59</v>
      </c>
      <c r="H8" s="66"/>
      <c r="I8" s="24">
        <f>IF(COUNTIF(J8:L8,"…")=0,(IF((SUM(I10:I20)-226)=(SUM(J8:L8)),(SUM(I10:I20)),"数値が違う")),SUM(I10:I20))</f>
        <v>580</v>
      </c>
      <c r="J8" s="24" t="str">
        <f>IF(COUNTIF(J10:J20,"…")=0,(IF(SUM(J10:J20)=0,"－",SUM(J10:J20))),"…")</f>
        <v>…</v>
      </c>
      <c r="K8" s="24" t="str">
        <f>IF(COUNTIF(K10:K20,"…")=0,(IF(SUM(K10:K20)=0,"－",SUM(K10:K20))),"…")</f>
        <v>…</v>
      </c>
      <c r="L8" s="24" t="str">
        <f>IF(COUNTIF(L10:L20,"…")=0,(IF(SUM(L10:L20)=0,"－",SUM(L10:L20))),"…")</f>
        <v>…</v>
      </c>
      <c r="M8" s="24">
        <f>IF((SUM(M10:M20))=(SUM(N8:O8)),(SUM(M10:M20)),"数値が違う")</f>
        <v>2310</v>
      </c>
      <c r="N8" s="24">
        <f>SUM(N10:N20)</f>
        <v>1107</v>
      </c>
      <c r="O8" s="24">
        <f>SUM(O10:O20)</f>
        <v>1203</v>
      </c>
      <c r="P8" s="24">
        <f>IF((SUM(P10:P20))=(SUM(Q8:S8)),(SUM(P10:P20)),"数値が違う")</f>
        <v>28907</v>
      </c>
      <c r="Q8" s="24">
        <f>SUM(Q10:Q20)</f>
        <v>20661</v>
      </c>
      <c r="R8" s="24">
        <f>SUM(R10:R20)</f>
        <v>5785</v>
      </c>
      <c r="S8" s="24">
        <f>SUM(S10:S20)</f>
        <v>2461</v>
      </c>
      <c r="T8" s="24">
        <f>IF((SUM(T10:T20))=(SUM(U8:V8)),(SUM(T10:T20)),"数値が違う")</f>
        <v>1066</v>
      </c>
      <c r="U8" s="24">
        <f>SUM(U10:U20)</f>
        <v>1030</v>
      </c>
      <c r="V8" s="24">
        <f>SUM(V10:V20)</f>
        <v>36</v>
      </c>
      <c r="W8" s="77" t="s">
        <v>84</v>
      </c>
      <c r="X8" s="78"/>
      <c r="Y8" s="79" t="s">
        <v>185</v>
      </c>
      <c r="Z8" s="80"/>
      <c r="AA8" s="81" t="s">
        <v>186</v>
      </c>
      <c r="AB8" s="82"/>
      <c r="AC8" s="83" t="s">
        <v>59</v>
      </c>
      <c r="AD8" s="70"/>
    </row>
    <row r="9" spans="1:30" ht="20.25" customHeight="1">
      <c r="A9" s="11"/>
      <c r="B9" s="11"/>
      <c r="C9" s="11"/>
      <c r="D9" s="11"/>
      <c r="E9" s="11"/>
      <c r="F9" s="11"/>
      <c r="G9" s="11"/>
      <c r="H9" s="12"/>
      <c r="I9" s="47">
        <f>SUM(I10,I12:I20)</f>
        <v>354</v>
      </c>
      <c r="J9" s="47">
        <f>SUM(J10,J12:J20)</f>
        <v>104</v>
      </c>
      <c r="K9" s="47">
        <f>SUM(K10,K12:K20)</f>
        <v>59</v>
      </c>
      <c r="L9" s="47">
        <f>SUM(L10,L12:L20)</f>
        <v>191</v>
      </c>
      <c r="M9" s="25"/>
      <c r="N9" s="25"/>
      <c r="O9" s="25"/>
      <c r="P9" s="25"/>
      <c r="Q9" s="25"/>
      <c r="R9" s="25"/>
      <c r="S9" s="25"/>
      <c r="T9" s="25"/>
      <c r="U9" s="25"/>
      <c r="V9" s="25"/>
      <c r="W9" s="13"/>
      <c r="X9" s="11"/>
      <c r="Y9" s="11"/>
      <c r="Z9" s="11"/>
      <c r="AA9" s="11"/>
      <c r="AB9" s="11"/>
      <c r="AC9" s="11"/>
      <c r="AD9" s="11"/>
    </row>
    <row r="10" spans="1:30" ht="20.25" customHeight="1">
      <c r="A10" s="11"/>
      <c r="B10" s="76" t="s">
        <v>86</v>
      </c>
      <c r="C10" s="76"/>
      <c r="D10" s="76"/>
      <c r="E10" s="76"/>
      <c r="F10" s="76"/>
      <c r="G10" s="76"/>
      <c r="H10" s="12"/>
      <c r="I10" s="25">
        <f>IF((SUM(J10:L10))=0,"－",(SUM(J10:L10)))</f>
        <v>20</v>
      </c>
      <c r="J10" s="25">
        <v>10</v>
      </c>
      <c r="K10" s="25">
        <v>3</v>
      </c>
      <c r="L10" s="25">
        <v>7</v>
      </c>
      <c r="M10" s="25">
        <f>IF((SUM(N10:O10))=0,"－",(SUM(N10:O10)))</f>
        <v>79</v>
      </c>
      <c r="N10" s="25">
        <v>43</v>
      </c>
      <c r="O10" s="25">
        <v>36</v>
      </c>
      <c r="P10" s="25">
        <f aca="true" t="shared" si="0" ref="P10:P20">IF((SUM(Q10:S10))=0,"－",(SUM(Q10:S10)))</f>
        <v>388</v>
      </c>
      <c r="Q10" s="25">
        <v>147</v>
      </c>
      <c r="R10" s="25">
        <v>233</v>
      </c>
      <c r="S10" s="25">
        <v>8</v>
      </c>
      <c r="T10" s="25">
        <f>IF((SUM(U10:V10))=0,"－",(SUM(U10:V10)))</f>
        <v>84</v>
      </c>
      <c r="U10" s="25">
        <v>75</v>
      </c>
      <c r="V10" s="25">
        <v>9</v>
      </c>
      <c r="W10" s="13"/>
      <c r="X10" s="76" t="s">
        <v>86</v>
      </c>
      <c r="Y10" s="76"/>
      <c r="Z10" s="76"/>
      <c r="AA10" s="76"/>
      <c r="AB10" s="76"/>
      <c r="AC10" s="76"/>
      <c r="AD10" s="11"/>
    </row>
    <row r="11" spans="1:30" ht="20.25" customHeight="1">
      <c r="A11" s="11"/>
      <c r="B11" s="109" t="s">
        <v>87</v>
      </c>
      <c r="C11" s="109"/>
      <c r="D11" s="108" t="s">
        <v>88</v>
      </c>
      <c r="E11" s="108"/>
      <c r="F11" s="109" t="s">
        <v>89</v>
      </c>
      <c r="G11" s="109"/>
      <c r="H11" s="12"/>
      <c r="I11" s="25">
        <f>IF((SUM(J11:L11))=0,226,(SUM(J11:L11)))</f>
        <v>226</v>
      </c>
      <c r="J11" s="25" t="s">
        <v>192</v>
      </c>
      <c r="K11" s="25" t="s">
        <v>192</v>
      </c>
      <c r="L11" s="25" t="s">
        <v>192</v>
      </c>
      <c r="M11" s="25">
        <f aca="true" t="shared" si="1" ref="M11:M20">IF((SUM(N11:O11))=0,"－",(SUM(N11:O11)))</f>
        <v>849</v>
      </c>
      <c r="N11" s="25">
        <v>406</v>
      </c>
      <c r="O11" s="25">
        <v>443</v>
      </c>
      <c r="P11" s="25">
        <f t="shared" si="0"/>
        <v>4489</v>
      </c>
      <c r="Q11" s="25">
        <v>3037</v>
      </c>
      <c r="R11" s="25">
        <v>1079</v>
      </c>
      <c r="S11" s="25">
        <v>373</v>
      </c>
      <c r="T11" s="25" t="str">
        <f>IF((SUM(U11:V11))=0,"…",(SUM(U11:V11)))</f>
        <v>…</v>
      </c>
      <c r="U11" s="25" t="s">
        <v>190</v>
      </c>
      <c r="V11" s="25" t="s">
        <v>191</v>
      </c>
      <c r="W11" s="13"/>
      <c r="X11" s="109" t="s">
        <v>90</v>
      </c>
      <c r="Y11" s="109"/>
      <c r="Z11" s="108" t="s">
        <v>91</v>
      </c>
      <c r="AA11" s="108"/>
      <c r="AB11" s="109" t="s">
        <v>89</v>
      </c>
      <c r="AC11" s="109"/>
      <c r="AD11" s="11"/>
    </row>
    <row r="12" spans="1:30" ht="20.25" customHeight="1">
      <c r="A12" s="11"/>
      <c r="B12" s="109" t="s">
        <v>90</v>
      </c>
      <c r="C12" s="109"/>
      <c r="D12" s="108" t="s">
        <v>0</v>
      </c>
      <c r="E12" s="108"/>
      <c r="F12" s="109" t="s">
        <v>92</v>
      </c>
      <c r="G12" s="109"/>
      <c r="H12" s="12"/>
      <c r="I12" s="25">
        <f aca="true" t="shared" si="2" ref="I12:I20">IF((SUM(J12:L12))=0,"－",(SUM(J12:L12)))</f>
        <v>139</v>
      </c>
      <c r="J12" s="25">
        <v>38</v>
      </c>
      <c r="K12" s="25">
        <v>18</v>
      </c>
      <c r="L12" s="25">
        <v>83</v>
      </c>
      <c r="M12" s="25">
        <f t="shared" si="1"/>
        <v>552</v>
      </c>
      <c r="N12" s="25">
        <v>256</v>
      </c>
      <c r="O12" s="25">
        <v>296</v>
      </c>
      <c r="P12" s="25">
        <f t="shared" si="0"/>
        <v>5210</v>
      </c>
      <c r="Q12" s="25">
        <v>4009</v>
      </c>
      <c r="R12" s="25">
        <v>987</v>
      </c>
      <c r="S12" s="25">
        <v>214</v>
      </c>
      <c r="T12" s="25">
        <f>IF((SUM(U12:V12))=0,"－",(SUM(U12:V12)))</f>
        <v>401</v>
      </c>
      <c r="U12" s="25">
        <v>387</v>
      </c>
      <c r="V12" s="25">
        <v>14</v>
      </c>
      <c r="W12" s="13"/>
      <c r="X12" s="109" t="s">
        <v>90</v>
      </c>
      <c r="Y12" s="109"/>
      <c r="Z12" s="108" t="s">
        <v>0</v>
      </c>
      <c r="AA12" s="108"/>
      <c r="AB12" s="109" t="s">
        <v>92</v>
      </c>
      <c r="AC12" s="109"/>
      <c r="AD12" s="11"/>
    </row>
    <row r="13" spans="1:30" ht="20.25" customHeight="1">
      <c r="A13" s="11"/>
      <c r="B13" s="109" t="s">
        <v>92</v>
      </c>
      <c r="C13" s="109"/>
      <c r="D13" s="108" t="s">
        <v>0</v>
      </c>
      <c r="E13" s="108"/>
      <c r="F13" s="109" t="s">
        <v>93</v>
      </c>
      <c r="G13" s="109"/>
      <c r="H13" s="12"/>
      <c r="I13" s="25">
        <f t="shared" si="2"/>
        <v>140</v>
      </c>
      <c r="J13" s="25">
        <v>40</v>
      </c>
      <c r="K13" s="25">
        <v>21</v>
      </c>
      <c r="L13" s="25">
        <v>79</v>
      </c>
      <c r="M13" s="25">
        <f t="shared" si="1"/>
        <v>582</v>
      </c>
      <c r="N13" s="25">
        <v>277</v>
      </c>
      <c r="O13" s="25">
        <v>305</v>
      </c>
      <c r="P13" s="25">
        <f t="shared" si="0"/>
        <v>9578</v>
      </c>
      <c r="Q13" s="25">
        <v>7947</v>
      </c>
      <c r="R13" s="25">
        <v>974</v>
      </c>
      <c r="S13" s="25">
        <v>657</v>
      </c>
      <c r="T13" s="25">
        <f>IF((SUM(U13:V13))=0,"－",(SUM(U13:V13)))</f>
        <v>208</v>
      </c>
      <c r="U13" s="25">
        <v>208</v>
      </c>
      <c r="V13" s="25" t="str">
        <f>IF((SUM(W13:X13))=0,"－",(SUM(W13:X13)))</f>
        <v>－</v>
      </c>
      <c r="W13" s="13"/>
      <c r="X13" s="109" t="s">
        <v>92</v>
      </c>
      <c r="Y13" s="109"/>
      <c r="Z13" s="108" t="s">
        <v>0</v>
      </c>
      <c r="AA13" s="108"/>
      <c r="AB13" s="109" t="s">
        <v>93</v>
      </c>
      <c r="AC13" s="109"/>
      <c r="AD13" s="11"/>
    </row>
    <row r="14" spans="1:30" ht="20.25" customHeight="1">
      <c r="A14" s="11"/>
      <c r="B14" s="109" t="s">
        <v>93</v>
      </c>
      <c r="C14" s="109"/>
      <c r="D14" s="108" t="s">
        <v>0</v>
      </c>
      <c r="E14" s="108"/>
      <c r="F14" s="109" t="s">
        <v>94</v>
      </c>
      <c r="G14" s="109"/>
      <c r="H14" s="12"/>
      <c r="I14" s="25">
        <f t="shared" si="2"/>
        <v>30</v>
      </c>
      <c r="J14" s="25">
        <v>7</v>
      </c>
      <c r="K14" s="25">
        <v>9</v>
      </c>
      <c r="L14" s="25">
        <v>14</v>
      </c>
      <c r="M14" s="25">
        <f t="shared" si="1"/>
        <v>141</v>
      </c>
      <c r="N14" s="25">
        <v>74</v>
      </c>
      <c r="O14" s="25">
        <v>67</v>
      </c>
      <c r="P14" s="25">
        <f t="shared" si="0"/>
        <v>3436</v>
      </c>
      <c r="Q14" s="25">
        <v>2746</v>
      </c>
      <c r="R14" s="25">
        <v>651</v>
      </c>
      <c r="S14" s="25">
        <v>39</v>
      </c>
      <c r="T14" s="25">
        <f>IF((SUM(U14:V14))=0,"－",(SUM(U14:V14)))</f>
        <v>103</v>
      </c>
      <c r="U14" s="25">
        <v>103</v>
      </c>
      <c r="V14" s="25" t="str">
        <f>IF((SUM(W14:X14))=0,"－",(SUM(W14:X14)))</f>
        <v>－</v>
      </c>
      <c r="W14" s="13"/>
      <c r="X14" s="109" t="s">
        <v>93</v>
      </c>
      <c r="Y14" s="109"/>
      <c r="Z14" s="108" t="s">
        <v>0</v>
      </c>
      <c r="AA14" s="108"/>
      <c r="AB14" s="109" t="s">
        <v>94</v>
      </c>
      <c r="AC14" s="109"/>
      <c r="AD14" s="11"/>
    </row>
    <row r="15" spans="1:30" ht="20.25" customHeight="1">
      <c r="A15" s="11"/>
      <c r="B15" s="11"/>
      <c r="C15" s="11"/>
      <c r="D15" s="11"/>
      <c r="E15" s="11"/>
      <c r="F15" s="11"/>
      <c r="G15" s="11"/>
      <c r="H15" s="12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13"/>
      <c r="X15" s="11"/>
      <c r="Y15" s="11"/>
      <c r="Z15" s="11"/>
      <c r="AA15" s="11"/>
      <c r="AB15" s="11"/>
      <c r="AC15" s="11"/>
      <c r="AD15" s="11"/>
    </row>
    <row r="16" spans="1:30" ht="20.25" customHeight="1">
      <c r="A16" s="11"/>
      <c r="B16" s="109" t="s">
        <v>94</v>
      </c>
      <c r="C16" s="109"/>
      <c r="D16" s="108" t="s">
        <v>0</v>
      </c>
      <c r="E16" s="108"/>
      <c r="F16" s="109" t="s">
        <v>95</v>
      </c>
      <c r="G16" s="109"/>
      <c r="H16" s="12"/>
      <c r="I16" s="25">
        <f t="shared" si="2"/>
        <v>10</v>
      </c>
      <c r="J16" s="25">
        <v>5</v>
      </c>
      <c r="K16" s="25">
        <v>2</v>
      </c>
      <c r="L16" s="25">
        <v>3</v>
      </c>
      <c r="M16" s="25">
        <f t="shared" si="1"/>
        <v>44</v>
      </c>
      <c r="N16" s="25">
        <v>21</v>
      </c>
      <c r="O16" s="25">
        <v>23</v>
      </c>
      <c r="P16" s="25">
        <f t="shared" si="0"/>
        <v>1679</v>
      </c>
      <c r="Q16" s="25">
        <v>1269</v>
      </c>
      <c r="R16" s="25">
        <v>230</v>
      </c>
      <c r="S16" s="25">
        <v>180</v>
      </c>
      <c r="T16" s="25">
        <f>IF((SUM(U16:V16))=0,"－",(SUM(U16:V16)))</f>
        <v>17</v>
      </c>
      <c r="U16" s="25">
        <v>17</v>
      </c>
      <c r="V16" s="25" t="str">
        <f>IF((SUM(W16:X16))=0,"－",(SUM(W16:X16)))</f>
        <v>－</v>
      </c>
      <c r="W16" s="13"/>
      <c r="X16" s="109" t="s">
        <v>94</v>
      </c>
      <c r="Y16" s="109"/>
      <c r="Z16" s="108" t="s">
        <v>0</v>
      </c>
      <c r="AA16" s="108"/>
      <c r="AB16" s="109" t="s">
        <v>95</v>
      </c>
      <c r="AC16" s="109"/>
      <c r="AD16" s="11"/>
    </row>
    <row r="17" spans="1:30" ht="20.25" customHeight="1">
      <c r="A17" s="11"/>
      <c r="B17" s="109" t="s">
        <v>95</v>
      </c>
      <c r="C17" s="109"/>
      <c r="D17" s="108" t="s">
        <v>0</v>
      </c>
      <c r="E17" s="108"/>
      <c r="F17" s="109" t="s">
        <v>96</v>
      </c>
      <c r="G17" s="109"/>
      <c r="H17" s="12"/>
      <c r="I17" s="25">
        <f t="shared" si="2"/>
        <v>7</v>
      </c>
      <c r="J17" s="25">
        <v>3</v>
      </c>
      <c r="K17" s="25">
        <v>2</v>
      </c>
      <c r="L17" s="25">
        <v>2</v>
      </c>
      <c r="M17" s="25">
        <f t="shared" si="1"/>
        <v>23</v>
      </c>
      <c r="N17" s="25">
        <v>10</v>
      </c>
      <c r="O17" s="25">
        <v>13</v>
      </c>
      <c r="P17" s="25">
        <f t="shared" si="0"/>
        <v>1481</v>
      </c>
      <c r="Q17" s="25">
        <v>612</v>
      </c>
      <c r="R17" s="25">
        <v>469</v>
      </c>
      <c r="S17" s="25">
        <v>400</v>
      </c>
      <c r="T17" s="25">
        <f>IF((SUM(U17:V17))=0,"－",(SUM(U17:V17)))</f>
        <v>218</v>
      </c>
      <c r="U17" s="25">
        <v>205</v>
      </c>
      <c r="V17" s="25">
        <v>13</v>
      </c>
      <c r="W17" s="13"/>
      <c r="X17" s="109" t="s">
        <v>95</v>
      </c>
      <c r="Y17" s="109"/>
      <c r="Z17" s="108" t="s">
        <v>0</v>
      </c>
      <c r="AA17" s="108"/>
      <c r="AB17" s="109" t="s">
        <v>96</v>
      </c>
      <c r="AC17" s="109"/>
      <c r="AD17" s="11"/>
    </row>
    <row r="18" spans="1:30" ht="20.25" customHeight="1">
      <c r="A18" s="11"/>
      <c r="B18" s="109" t="s">
        <v>96</v>
      </c>
      <c r="C18" s="109"/>
      <c r="D18" s="108" t="s">
        <v>0</v>
      </c>
      <c r="E18" s="108"/>
      <c r="F18" s="109" t="s">
        <v>97</v>
      </c>
      <c r="G18" s="109"/>
      <c r="H18" s="12"/>
      <c r="I18" s="25">
        <f t="shared" si="2"/>
        <v>2</v>
      </c>
      <c r="J18" s="26" t="s">
        <v>60</v>
      </c>
      <c r="K18" s="25">
        <v>1</v>
      </c>
      <c r="L18" s="25">
        <v>1</v>
      </c>
      <c r="M18" s="25">
        <f t="shared" si="1"/>
        <v>8</v>
      </c>
      <c r="N18" s="25">
        <v>4</v>
      </c>
      <c r="O18" s="25">
        <v>4</v>
      </c>
      <c r="P18" s="25">
        <f t="shared" si="0"/>
        <v>505</v>
      </c>
      <c r="Q18" s="25">
        <v>448</v>
      </c>
      <c r="R18" s="26">
        <v>37</v>
      </c>
      <c r="S18" s="25">
        <v>20</v>
      </c>
      <c r="T18" s="25">
        <f>IF((SUM(U18:V18))=0,"－",(SUM(U18:V18)))</f>
        <v>5</v>
      </c>
      <c r="U18" s="25">
        <v>5</v>
      </c>
      <c r="V18" s="25" t="str">
        <f>IF((SUM(W18:X18))=0,"－",(SUM(W18:X18)))</f>
        <v>－</v>
      </c>
      <c r="W18" s="13"/>
      <c r="X18" s="109" t="s">
        <v>96</v>
      </c>
      <c r="Y18" s="109"/>
      <c r="Z18" s="108" t="s">
        <v>0</v>
      </c>
      <c r="AA18" s="108"/>
      <c r="AB18" s="109" t="s">
        <v>97</v>
      </c>
      <c r="AC18" s="109"/>
      <c r="AD18" s="11"/>
    </row>
    <row r="19" spans="1:30" ht="20.25" customHeight="1">
      <c r="A19" s="11"/>
      <c r="B19" s="109" t="s">
        <v>97</v>
      </c>
      <c r="C19" s="109"/>
      <c r="D19" s="108" t="s">
        <v>0</v>
      </c>
      <c r="E19" s="108"/>
      <c r="F19" s="109" t="s">
        <v>98</v>
      </c>
      <c r="G19" s="109"/>
      <c r="H19" s="12"/>
      <c r="I19" s="25">
        <f t="shared" si="2"/>
        <v>6</v>
      </c>
      <c r="J19" s="25">
        <v>1</v>
      </c>
      <c r="K19" s="26">
        <v>3</v>
      </c>
      <c r="L19" s="25">
        <v>2</v>
      </c>
      <c r="M19" s="25">
        <f t="shared" si="1"/>
        <v>32</v>
      </c>
      <c r="N19" s="25">
        <v>16</v>
      </c>
      <c r="O19" s="25">
        <v>16</v>
      </c>
      <c r="P19" s="25">
        <f t="shared" si="0"/>
        <v>2141</v>
      </c>
      <c r="Q19" s="25">
        <v>446</v>
      </c>
      <c r="R19" s="25">
        <v>1125</v>
      </c>
      <c r="S19" s="25">
        <v>570</v>
      </c>
      <c r="T19" s="25">
        <f>IF((SUM(U19:V19))=0,"－",(SUM(U19:V19)))</f>
        <v>30</v>
      </c>
      <c r="U19" s="25">
        <v>30</v>
      </c>
      <c r="V19" s="25" t="str">
        <f>IF((SUM(W19:X19))=0,"－",(SUM(W19:X19)))</f>
        <v>－</v>
      </c>
      <c r="W19" s="13"/>
      <c r="X19" s="109" t="s">
        <v>97</v>
      </c>
      <c r="Y19" s="109"/>
      <c r="Z19" s="108" t="s">
        <v>0</v>
      </c>
      <c r="AA19" s="108"/>
      <c r="AB19" s="109" t="s">
        <v>98</v>
      </c>
      <c r="AC19" s="109"/>
      <c r="AD19" s="11"/>
    </row>
    <row r="20" spans="1:30" ht="20.25" customHeight="1" thickBot="1">
      <c r="A20" s="27"/>
      <c r="B20" s="113" t="s">
        <v>98</v>
      </c>
      <c r="C20" s="113"/>
      <c r="D20" s="114" t="s">
        <v>91</v>
      </c>
      <c r="E20" s="114"/>
      <c r="F20" s="113" t="s">
        <v>99</v>
      </c>
      <c r="G20" s="113"/>
      <c r="H20" s="28"/>
      <c r="I20" s="25" t="str">
        <f t="shared" si="2"/>
        <v>－</v>
      </c>
      <c r="J20" s="26" t="s">
        <v>60</v>
      </c>
      <c r="K20" s="26" t="s">
        <v>100</v>
      </c>
      <c r="L20" s="26" t="s">
        <v>100</v>
      </c>
      <c r="M20" s="25" t="str">
        <f t="shared" si="1"/>
        <v>－</v>
      </c>
      <c r="N20" s="26" t="s">
        <v>100</v>
      </c>
      <c r="O20" s="26" t="s">
        <v>100</v>
      </c>
      <c r="P20" s="25" t="str">
        <f t="shared" si="0"/>
        <v>－</v>
      </c>
      <c r="Q20" s="26" t="s">
        <v>100</v>
      </c>
      <c r="R20" s="26" t="s">
        <v>100</v>
      </c>
      <c r="S20" s="26" t="s">
        <v>100</v>
      </c>
      <c r="T20" s="25" t="str">
        <f>IF((SUM(U20:V20))=0,"－",(SUM(U20:V20)))</f>
        <v>－</v>
      </c>
      <c r="U20" s="26" t="s">
        <v>100</v>
      </c>
      <c r="V20" s="26" t="s">
        <v>100</v>
      </c>
      <c r="W20" s="29"/>
      <c r="X20" s="113" t="s">
        <v>101</v>
      </c>
      <c r="Y20" s="113"/>
      <c r="Z20" s="114" t="s">
        <v>102</v>
      </c>
      <c r="AA20" s="114"/>
      <c r="AB20" s="113" t="s">
        <v>99</v>
      </c>
      <c r="AC20" s="113"/>
      <c r="AD20" s="27"/>
    </row>
    <row r="21" spans="1:30" ht="20.25" customHeight="1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07" t="s">
        <v>193</v>
      </c>
      <c r="X21" s="107"/>
      <c r="Y21" s="107"/>
      <c r="Z21" s="107"/>
      <c r="AA21" s="107"/>
      <c r="AB21" s="107"/>
      <c r="AC21" s="107"/>
      <c r="AD21" s="107"/>
    </row>
    <row r="22" spans="24:30" ht="20.25" customHeight="1">
      <c r="X22" s="97" t="s">
        <v>103</v>
      </c>
      <c r="Y22" s="98"/>
      <c r="Z22" s="98"/>
      <c r="AA22" s="98"/>
      <c r="AB22" s="98"/>
      <c r="AC22" s="98"/>
      <c r="AD22" s="98"/>
    </row>
    <row r="23" spans="24:30" ht="20.25" customHeight="1">
      <c r="X23" s="20"/>
      <c r="Y23" s="21"/>
      <c r="Z23" s="21"/>
      <c r="AA23" s="21"/>
      <c r="AB23" s="21"/>
      <c r="AC23" s="21"/>
      <c r="AD23" s="21"/>
    </row>
    <row r="24" spans="1:30" ht="24.75" customHeight="1">
      <c r="A24" s="68" t="s">
        <v>104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95" t="s">
        <v>105</v>
      </c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</row>
    <row r="25" spans="23:30" ht="20.25" customHeight="1" thickBot="1">
      <c r="W25" s="69" t="s">
        <v>214</v>
      </c>
      <c r="X25" s="61"/>
      <c r="Y25" s="61"/>
      <c r="Z25" s="61"/>
      <c r="AA25" s="61"/>
      <c r="AB25" s="61"/>
      <c r="AC25" s="61"/>
      <c r="AD25" s="61"/>
    </row>
    <row r="26" spans="1:30" ht="20.25" customHeight="1">
      <c r="A26" s="87" t="s">
        <v>65</v>
      </c>
      <c r="B26" s="102"/>
      <c r="C26" s="102"/>
      <c r="D26" s="102"/>
      <c r="E26" s="102"/>
      <c r="F26" s="102"/>
      <c r="G26" s="102"/>
      <c r="H26" s="102"/>
      <c r="I26" s="100" t="s">
        <v>106</v>
      </c>
      <c r="J26" s="102"/>
      <c r="K26" s="100" t="s">
        <v>107</v>
      </c>
      <c r="L26" s="102"/>
      <c r="M26" s="100" t="s">
        <v>108</v>
      </c>
      <c r="N26" s="102"/>
      <c r="O26" s="110" t="s">
        <v>188</v>
      </c>
      <c r="P26" s="112" t="s">
        <v>189</v>
      </c>
      <c r="Q26" s="100" t="s">
        <v>109</v>
      </c>
      <c r="R26" s="102"/>
      <c r="S26" s="99" t="s">
        <v>110</v>
      </c>
      <c r="T26" s="99"/>
      <c r="U26" s="100" t="s">
        <v>111</v>
      </c>
      <c r="V26" s="100"/>
      <c r="W26" s="100" t="s">
        <v>112</v>
      </c>
      <c r="X26" s="102"/>
      <c r="Y26" s="102"/>
      <c r="Z26" s="102"/>
      <c r="AA26" s="102"/>
      <c r="AB26" s="102"/>
      <c r="AC26" s="102"/>
      <c r="AD26" s="103"/>
    </row>
    <row r="27" spans="1:30" ht="20.25" customHeight="1">
      <c r="A27" s="75"/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11"/>
      <c r="P27" s="84"/>
      <c r="Q27" s="104"/>
      <c r="R27" s="104"/>
      <c r="S27" s="106" t="s">
        <v>113</v>
      </c>
      <c r="T27" s="106"/>
      <c r="U27" s="101"/>
      <c r="V27" s="101"/>
      <c r="W27" s="104"/>
      <c r="X27" s="104"/>
      <c r="Y27" s="104"/>
      <c r="Z27" s="104"/>
      <c r="AA27" s="104"/>
      <c r="AB27" s="104"/>
      <c r="AC27" s="104"/>
      <c r="AD27" s="105"/>
    </row>
    <row r="28" spans="1:30" ht="20.25" customHeight="1">
      <c r="A28" s="75"/>
      <c r="B28" s="104"/>
      <c r="C28" s="104"/>
      <c r="D28" s="104"/>
      <c r="E28" s="104"/>
      <c r="F28" s="104"/>
      <c r="G28" s="104"/>
      <c r="H28" s="104"/>
      <c r="I28" s="5" t="s">
        <v>114</v>
      </c>
      <c r="J28" s="5" t="s">
        <v>115</v>
      </c>
      <c r="K28" s="5" t="s">
        <v>114</v>
      </c>
      <c r="L28" s="5" t="s">
        <v>115</v>
      </c>
      <c r="M28" s="5" t="s">
        <v>114</v>
      </c>
      <c r="N28" s="5" t="s">
        <v>115</v>
      </c>
      <c r="O28" s="6" t="s">
        <v>114</v>
      </c>
      <c r="P28" s="7" t="s">
        <v>115</v>
      </c>
      <c r="Q28" s="5" t="s">
        <v>114</v>
      </c>
      <c r="R28" s="5" t="s">
        <v>115</v>
      </c>
      <c r="S28" s="5" t="s">
        <v>114</v>
      </c>
      <c r="T28" s="5" t="s">
        <v>115</v>
      </c>
      <c r="U28" s="5" t="s">
        <v>114</v>
      </c>
      <c r="V28" s="5" t="s">
        <v>115</v>
      </c>
      <c r="W28" s="104"/>
      <c r="X28" s="104"/>
      <c r="Y28" s="104"/>
      <c r="Z28" s="104"/>
      <c r="AA28" s="104"/>
      <c r="AB28" s="104"/>
      <c r="AC28" s="104"/>
      <c r="AD28" s="105"/>
    </row>
    <row r="29" spans="1:30" ht="20.25" customHeight="1">
      <c r="A29" s="72" t="s">
        <v>84</v>
      </c>
      <c r="B29" s="72"/>
      <c r="C29" s="73"/>
      <c r="D29" s="74"/>
      <c r="E29" s="62" t="s">
        <v>85</v>
      </c>
      <c r="F29" s="63"/>
      <c r="G29" s="64" t="s">
        <v>59</v>
      </c>
      <c r="H29" s="67"/>
      <c r="I29" s="25">
        <v>636</v>
      </c>
      <c r="J29" s="25">
        <v>848</v>
      </c>
      <c r="K29" s="25">
        <v>335</v>
      </c>
      <c r="L29" s="25">
        <v>338</v>
      </c>
      <c r="M29" s="25">
        <v>351</v>
      </c>
      <c r="N29" s="25">
        <v>353</v>
      </c>
      <c r="O29" s="25">
        <v>173</v>
      </c>
      <c r="P29" s="25">
        <v>175</v>
      </c>
      <c r="Q29" s="25">
        <v>368</v>
      </c>
      <c r="R29" s="25">
        <v>370</v>
      </c>
      <c r="S29" s="25">
        <v>6</v>
      </c>
      <c r="T29" s="25">
        <v>7</v>
      </c>
      <c r="U29" s="25">
        <v>282</v>
      </c>
      <c r="V29" s="25">
        <v>303</v>
      </c>
      <c r="W29" s="71" t="s">
        <v>84</v>
      </c>
      <c r="X29" s="72"/>
      <c r="Y29" s="73"/>
      <c r="Z29" s="74"/>
      <c r="AA29" s="62" t="s">
        <v>85</v>
      </c>
      <c r="AB29" s="63"/>
      <c r="AC29" s="64" t="s">
        <v>59</v>
      </c>
      <c r="AD29" s="65"/>
    </row>
    <row r="30" spans="1:30" ht="20.25" customHeight="1">
      <c r="A30" s="72" t="s">
        <v>84</v>
      </c>
      <c r="B30" s="72"/>
      <c r="C30" s="73"/>
      <c r="D30" s="74"/>
      <c r="E30" s="62" t="s">
        <v>184</v>
      </c>
      <c r="F30" s="63"/>
      <c r="G30" s="64" t="s">
        <v>59</v>
      </c>
      <c r="H30" s="67"/>
      <c r="I30" s="25">
        <v>587</v>
      </c>
      <c r="J30" s="25">
        <v>798</v>
      </c>
      <c r="K30" s="25">
        <v>332</v>
      </c>
      <c r="L30" s="25">
        <v>334</v>
      </c>
      <c r="M30" s="25">
        <v>310</v>
      </c>
      <c r="N30" s="25">
        <v>315</v>
      </c>
      <c r="O30" s="25">
        <v>177</v>
      </c>
      <c r="P30" s="25">
        <v>177</v>
      </c>
      <c r="Q30" s="25">
        <v>292</v>
      </c>
      <c r="R30" s="25">
        <v>299</v>
      </c>
      <c r="S30" s="25">
        <v>2</v>
      </c>
      <c r="T30" s="25">
        <v>3</v>
      </c>
      <c r="U30" s="25">
        <v>318</v>
      </c>
      <c r="V30" s="25">
        <v>339</v>
      </c>
      <c r="W30" s="71" t="s">
        <v>84</v>
      </c>
      <c r="X30" s="72"/>
      <c r="Y30" s="73"/>
      <c r="Z30" s="74"/>
      <c r="AA30" s="62" t="s">
        <v>184</v>
      </c>
      <c r="AB30" s="63"/>
      <c r="AC30" s="64" t="s">
        <v>59</v>
      </c>
      <c r="AD30" s="65"/>
    </row>
    <row r="31" spans="1:30" s="10" customFormat="1" ht="20.25" customHeight="1">
      <c r="A31" s="78" t="s">
        <v>84</v>
      </c>
      <c r="B31" s="78"/>
      <c r="C31" s="79" t="s">
        <v>185</v>
      </c>
      <c r="D31" s="80"/>
      <c r="E31" s="81" t="s">
        <v>186</v>
      </c>
      <c r="F31" s="82"/>
      <c r="G31" s="83" t="s">
        <v>59</v>
      </c>
      <c r="H31" s="66"/>
      <c r="I31" s="24">
        <f>SUM(I33:I43)</f>
        <v>322</v>
      </c>
      <c r="J31" s="24">
        <f>SUM(J33:J43)</f>
        <v>486</v>
      </c>
      <c r="K31" s="24">
        <f aca="true" t="shared" si="3" ref="K31:V31">SUM(K33:K43)</f>
        <v>219</v>
      </c>
      <c r="L31" s="24">
        <f t="shared" si="3"/>
        <v>225</v>
      </c>
      <c r="M31" s="24">
        <f t="shared" si="3"/>
        <v>165</v>
      </c>
      <c r="N31" s="24">
        <f t="shared" si="3"/>
        <v>172</v>
      </c>
      <c r="O31" s="24">
        <f t="shared" si="3"/>
        <v>154</v>
      </c>
      <c r="P31" s="24">
        <f t="shared" si="3"/>
        <v>155</v>
      </c>
      <c r="Q31" s="24">
        <f t="shared" si="3"/>
        <v>155</v>
      </c>
      <c r="R31" s="24">
        <f t="shared" si="3"/>
        <v>163</v>
      </c>
      <c r="S31" s="24">
        <f t="shared" si="3"/>
        <v>2</v>
      </c>
      <c r="T31" s="24">
        <f t="shared" si="3"/>
        <v>2</v>
      </c>
      <c r="U31" s="24">
        <f t="shared" si="3"/>
        <v>168</v>
      </c>
      <c r="V31" s="24">
        <f t="shared" si="3"/>
        <v>188</v>
      </c>
      <c r="W31" s="77" t="s">
        <v>84</v>
      </c>
      <c r="X31" s="78"/>
      <c r="Y31" s="79" t="s">
        <v>185</v>
      </c>
      <c r="Z31" s="80"/>
      <c r="AA31" s="81" t="s">
        <v>186</v>
      </c>
      <c r="AB31" s="82"/>
      <c r="AC31" s="83" t="s">
        <v>59</v>
      </c>
      <c r="AD31" s="70"/>
    </row>
    <row r="32" spans="1:30" ht="20.25" customHeight="1">
      <c r="A32" s="11"/>
      <c r="B32" s="11"/>
      <c r="C32" s="11"/>
      <c r="D32" s="11"/>
      <c r="E32" s="11"/>
      <c r="F32" s="11"/>
      <c r="G32" s="11"/>
      <c r="H32" s="12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13"/>
      <c r="X32" s="11"/>
      <c r="Y32" s="11"/>
      <c r="Z32" s="11"/>
      <c r="AA32" s="11"/>
      <c r="AB32" s="11"/>
      <c r="AC32" s="11"/>
      <c r="AD32" s="11"/>
    </row>
    <row r="33" spans="1:30" ht="20.25" customHeight="1">
      <c r="A33" s="11"/>
      <c r="B33" s="76" t="s">
        <v>116</v>
      </c>
      <c r="C33" s="76"/>
      <c r="D33" s="76"/>
      <c r="E33" s="76"/>
      <c r="F33" s="76"/>
      <c r="G33" s="76"/>
      <c r="H33" s="12"/>
      <c r="I33" s="25">
        <v>15</v>
      </c>
      <c r="J33" s="25">
        <v>21</v>
      </c>
      <c r="K33" s="25">
        <v>2</v>
      </c>
      <c r="L33" s="25">
        <v>3</v>
      </c>
      <c r="M33" s="25">
        <v>3</v>
      </c>
      <c r="N33" s="25">
        <v>4</v>
      </c>
      <c r="O33" s="25">
        <v>1</v>
      </c>
      <c r="P33" s="25">
        <v>1</v>
      </c>
      <c r="Q33" s="25">
        <v>1</v>
      </c>
      <c r="R33" s="25">
        <v>1</v>
      </c>
      <c r="S33" s="26" t="s">
        <v>117</v>
      </c>
      <c r="T33" s="26" t="s">
        <v>117</v>
      </c>
      <c r="U33" s="25">
        <v>12</v>
      </c>
      <c r="V33" s="25">
        <v>13</v>
      </c>
      <c r="W33" s="13"/>
      <c r="X33" s="76" t="s">
        <v>116</v>
      </c>
      <c r="Y33" s="76"/>
      <c r="Z33" s="76"/>
      <c r="AA33" s="76"/>
      <c r="AB33" s="76"/>
      <c r="AC33" s="76"/>
      <c r="AD33" s="11"/>
    </row>
    <row r="34" spans="1:30" ht="20.25" customHeight="1">
      <c r="A34" s="11"/>
      <c r="B34" s="109" t="s">
        <v>87</v>
      </c>
      <c r="C34" s="109"/>
      <c r="D34" s="108" t="s">
        <v>88</v>
      </c>
      <c r="E34" s="108"/>
      <c r="F34" s="109" t="s">
        <v>89</v>
      </c>
      <c r="G34" s="109"/>
      <c r="H34" s="12"/>
      <c r="I34" s="25" t="s">
        <v>192</v>
      </c>
      <c r="J34" s="25" t="s">
        <v>192</v>
      </c>
      <c r="K34" s="25" t="s">
        <v>192</v>
      </c>
      <c r="L34" s="25" t="s">
        <v>192</v>
      </c>
      <c r="M34" s="25" t="s">
        <v>192</v>
      </c>
      <c r="N34" s="25" t="s">
        <v>192</v>
      </c>
      <c r="O34" s="25" t="s">
        <v>192</v>
      </c>
      <c r="P34" s="25" t="s">
        <v>192</v>
      </c>
      <c r="Q34" s="25" t="s">
        <v>192</v>
      </c>
      <c r="R34" s="25" t="s">
        <v>192</v>
      </c>
      <c r="S34" s="25" t="s">
        <v>192</v>
      </c>
      <c r="T34" s="25" t="s">
        <v>192</v>
      </c>
      <c r="U34" s="25" t="s">
        <v>192</v>
      </c>
      <c r="V34" s="25" t="s">
        <v>192</v>
      </c>
      <c r="W34" s="13"/>
      <c r="X34" s="109" t="s">
        <v>90</v>
      </c>
      <c r="Y34" s="109"/>
      <c r="Z34" s="108" t="s">
        <v>91</v>
      </c>
      <c r="AA34" s="108"/>
      <c r="AB34" s="109" t="s">
        <v>89</v>
      </c>
      <c r="AC34" s="109"/>
      <c r="AD34" s="11"/>
    </row>
    <row r="35" spans="1:30" ht="20.25" customHeight="1">
      <c r="A35" s="11"/>
      <c r="B35" s="109" t="s">
        <v>90</v>
      </c>
      <c r="C35" s="109"/>
      <c r="D35" s="108" t="s">
        <v>0</v>
      </c>
      <c r="E35" s="108"/>
      <c r="F35" s="109" t="s">
        <v>92</v>
      </c>
      <c r="G35" s="109"/>
      <c r="H35" s="12"/>
      <c r="I35" s="25">
        <v>124</v>
      </c>
      <c r="J35" s="25">
        <v>171</v>
      </c>
      <c r="K35" s="25">
        <v>80</v>
      </c>
      <c r="L35" s="25">
        <v>80</v>
      </c>
      <c r="M35" s="25">
        <v>70</v>
      </c>
      <c r="N35" s="25">
        <v>71</v>
      </c>
      <c r="O35" s="25">
        <v>44</v>
      </c>
      <c r="P35" s="25">
        <v>44</v>
      </c>
      <c r="Q35" s="25">
        <v>47</v>
      </c>
      <c r="R35" s="25">
        <v>47</v>
      </c>
      <c r="S35" s="25">
        <v>2</v>
      </c>
      <c r="T35" s="25">
        <v>2</v>
      </c>
      <c r="U35" s="25">
        <v>53</v>
      </c>
      <c r="V35" s="25">
        <v>61</v>
      </c>
      <c r="W35" s="13"/>
      <c r="X35" s="109" t="s">
        <v>90</v>
      </c>
      <c r="Y35" s="109"/>
      <c r="Z35" s="108" t="s">
        <v>0</v>
      </c>
      <c r="AA35" s="108"/>
      <c r="AB35" s="109" t="s">
        <v>92</v>
      </c>
      <c r="AC35" s="109"/>
      <c r="AD35" s="11"/>
    </row>
    <row r="36" spans="1:30" ht="20.25" customHeight="1">
      <c r="A36" s="11"/>
      <c r="B36" s="109" t="s">
        <v>92</v>
      </c>
      <c r="C36" s="109"/>
      <c r="D36" s="108" t="s">
        <v>0</v>
      </c>
      <c r="E36" s="108"/>
      <c r="F36" s="109" t="s">
        <v>93</v>
      </c>
      <c r="G36" s="109"/>
      <c r="H36" s="12"/>
      <c r="I36" s="25">
        <v>132</v>
      </c>
      <c r="J36" s="25">
        <v>202</v>
      </c>
      <c r="K36" s="25">
        <v>99</v>
      </c>
      <c r="L36" s="25">
        <v>102</v>
      </c>
      <c r="M36" s="25">
        <v>72</v>
      </c>
      <c r="N36" s="25">
        <v>74</v>
      </c>
      <c r="O36" s="25">
        <v>74</v>
      </c>
      <c r="P36" s="25">
        <v>74</v>
      </c>
      <c r="Q36" s="25">
        <v>72</v>
      </c>
      <c r="R36" s="25">
        <v>73</v>
      </c>
      <c r="S36" s="26" t="s">
        <v>60</v>
      </c>
      <c r="T36" s="26" t="s">
        <v>60</v>
      </c>
      <c r="U36" s="25">
        <v>70</v>
      </c>
      <c r="V36" s="25">
        <v>74</v>
      </c>
      <c r="W36" s="13"/>
      <c r="X36" s="109" t="s">
        <v>92</v>
      </c>
      <c r="Y36" s="109"/>
      <c r="Z36" s="108" t="s">
        <v>0</v>
      </c>
      <c r="AA36" s="108"/>
      <c r="AB36" s="109" t="s">
        <v>93</v>
      </c>
      <c r="AC36" s="109"/>
      <c r="AD36" s="11"/>
    </row>
    <row r="37" spans="1:30" ht="20.25" customHeight="1">
      <c r="A37" s="11"/>
      <c r="B37" s="109" t="s">
        <v>93</v>
      </c>
      <c r="C37" s="109"/>
      <c r="D37" s="108" t="s">
        <v>0</v>
      </c>
      <c r="E37" s="108"/>
      <c r="F37" s="109" t="s">
        <v>94</v>
      </c>
      <c r="G37" s="109"/>
      <c r="H37" s="12"/>
      <c r="I37" s="25">
        <v>29</v>
      </c>
      <c r="J37" s="25">
        <v>48</v>
      </c>
      <c r="K37" s="25">
        <v>25</v>
      </c>
      <c r="L37" s="25">
        <v>27</v>
      </c>
      <c r="M37" s="25">
        <v>12</v>
      </c>
      <c r="N37" s="25">
        <v>13</v>
      </c>
      <c r="O37" s="25">
        <v>23</v>
      </c>
      <c r="P37" s="25">
        <v>24</v>
      </c>
      <c r="Q37" s="25">
        <v>21</v>
      </c>
      <c r="R37" s="25">
        <v>24</v>
      </c>
      <c r="S37" s="26" t="s">
        <v>60</v>
      </c>
      <c r="T37" s="26" t="s">
        <v>60</v>
      </c>
      <c r="U37" s="25">
        <v>21</v>
      </c>
      <c r="V37" s="25">
        <v>25</v>
      </c>
      <c r="W37" s="13"/>
      <c r="X37" s="109" t="s">
        <v>93</v>
      </c>
      <c r="Y37" s="109"/>
      <c r="Z37" s="108" t="s">
        <v>0</v>
      </c>
      <c r="AA37" s="108"/>
      <c r="AB37" s="109" t="s">
        <v>94</v>
      </c>
      <c r="AC37" s="109"/>
      <c r="AD37" s="11"/>
    </row>
    <row r="38" spans="1:30" ht="20.25" customHeight="1">
      <c r="A38" s="11"/>
      <c r="B38" s="11"/>
      <c r="C38" s="11"/>
      <c r="D38" s="11"/>
      <c r="E38" s="11"/>
      <c r="F38" s="11"/>
      <c r="G38" s="11"/>
      <c r="H38" s="12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13"/>
      <c r="X38" s="11"/>
      <c r="Y38" s="11"/>
      <c r="Z38" s="11"/>
      <c r="AA38" s="11"/>
      <c r="AB38" s="11"/>
      <c r="AC38" s="11"/>
      <c r="AD38" s="11"/>
    </row>
    <row r="39" spans="1:30" ht="20.25" customHeight="1">
      <c r="A39" s="11"/>
      <c r="B39" s="109" t="s">
        <v>94</v>
      </c>
      <c r="C39" s="109"/>
      <c r="D39" s="108" t="s">
        <v>0</v>
      </c>
      <c r="E39" s="108"/>
      <c r="F39" s="109" t="s">
        <v>95</v>
      </c>
      <c r="G39" s="109"/>
      <c r="H39" s="12"/>
      <c r="I39" s="25">
        <v>9</v>
      </c>
      <c r="J39" s="25">
        <v>17</v>
      </c>
      <c r="K39" s="25">
        <v>7</v>
      </c>
      <c r="L39" s="25">
        <v>7</v>
      </c>
      <c r="M39" s="25">
        <v>4</v>
      </c>
      <c r="N39" s="25">
        <v>5</v>
      </c>
      <c r="O39" s="25">
        <v>6</v>
      </c>
      <c r="P39" s="25">
        <v>6</v>
      </c>
      <c r="Q39" s="25">
        <v>8</v>
      </c>
      <c r="R39" s="25">
        <v>8</v>
      </c>
      <c r="S39" s="26" t="s">
        <v>60</v>
      </c>
      <c r="T39" s="26" t="s">
        <v>60</v>
      </c>
      <c r="U39" s="25">
        <v>4</v>
      </c>
      <c r="V39" s="25">
        <v>5</v>
      </c>
      <c r="W39" s="13"/>
      <c r="X39" s="109" t="s">
        <v>94</v>
      </c>
      <c r="Y39" s="109"/>
      <c r="Z39" s="108" t="s">
        <v>0</v>
      </c>
      <c r="AA39" s="108"/>
      <c r="AB39" s="109" t="s">
        <v>95</v>
      </c>
      <c r="AC39" s="109"/>
      <c r="AD39" s="11"/>
    </row>
    <row r="40" spans="1:30" ht="20.25" customHeight="1">
      <c r="A40" s="11"/>
      <c r="B40" s="109" t="s">
        <v>95</v>
      </c>
      <c r="C40" s="109"/>
      <c r="D40" s="108" t="s">
        <v>0</v>
      </c>
      <c r="E40" s="108"/>
      <c r="F40" s="109" t="s">
        <v>96</v>
      </c>
      <c r="G40" s="109"/>
      <c r="H40" s="12"/>
      <c r="I40" s="25">
        <v>6</v>
      </c>
      <c r="J40" s="25">
        <v>11</v>
      </c>
      <c r="K40" s="25">
        <v>3</v>
      </c>
      <c r="L40" s="25">
        <v>3</v>
      </c>
      <c r="M40" s="25">
        <v>2</v>
      </c>
      <c r="N40" s="25">
        <v>3</v>
      </c>
      <c r="O40" s="25">
        <v>3</v>
      </c>
      <c r="P40" s="25">
        <v>3</v>
      </c>
      <c r="Q40" s="25">
        <v>3</v>
      </c>
      <c r="R40" s="25">
        <v>3</v>
      </c>
      <c r="S40" s="26" t="s">
        <v>60</v>
      </c>
      <c r="T40" s="26" t="s">
        <v>60</v>
      </c>
      <c r="U40" s="26">
        <v>4</v>
      </c>
      <c r="V40" s="26">
        <v>5</v>
      </c>
      <c r="W40" s="13"/>
      <c r="X40" s="109" t="s">
        <v>95</v>
      </c>
      <c r="Y40" s="109"/>
      <c r="Z40" s="108" t="s">
        <v>0</v>
      </c>
      <c r="AA40" s="108"/>
      <c r="AB40" s="109" t="s">
        <v>96</v>
      </c>
      <c r="AC40" s="109"/>
      <c r="AD40" s="11"/>
    </row>
    <row r="41" spans="1:30" ht="20.25" customHeight="1">
      <c r="A41" s="11"/>
      <c r="B41" s="109" t="s">
        <v>96</v>
      </c>
      <c r="C41" s="109"/>
      <c r="D41" s="108" t="s">
        <v>0</v>
      </c>
      <c r="E41" s="108"/>
      <c r="F41" s="109" t="s">
        <v>97</v>
      </c>
      <c r="G41" s="109"/>
      <c r="H41" s="12"/>
      <c r="I41" s="25">
        <v>2</v>
      </c>
      <c r="J41" s="25">
        <v>4</v>
      </c>
      <c r="K41" s="25">
        <v>1</v>
      </c>
      <c r="L41" s="25">
        <v>1</v>
      </c>
      <c r="M41" s="26" t="s">
        <v>60</v>
      </c>
      <c r="N41" s="26" t="s">
        <v>60</v>
      </c>
      <c r="O41" s="25">
        <v>1</v>
      </c>
      <c r="P41" s="25">
        <v>1</v>
      </c>
      <c r="Q41" s="25">
        <v>1</v>
      </c>
      <c r="R41" s="25">
        <v>4</v>
      </c>
      <c r="S41" s="26" t="s">
        <v>60</v>
      </c>
      <c r="T41" s="26" t="s">
        <v>60</v>
      </c>
      <c r="U41" s="26">
        <v>1</v>
      </c>
      <c r="V41" s="26">
        <v>2</v>
      </c>
      <c r="W41" s="13"/>
      <c r="X41" s="109" t="s">
        <v>96</v>
      </c>
      <c r="Y41" s="109"/>
      <c r="Z41" s="108" t="s">
        <v>0</v>
      </c>
      <c r="AA41" s="108"/>
      <c r="AB41" s="109" t="s">
        <v>97</v>
      </c>
      <c r="AC41" s="109"/>
      <c r="AD41" s="11"/>
    </row>
    <row r="42" spans="1:30" ht="20.25" customHeight="1">
      <c r="A42" s="11"/>
      <c r="B42" s="109" t="s">
        <v>97</v>
      </c>
      <c r="C42" s="109"/>
      <c r="D42" s="108" t="s">
        <v>0</v>
      </c>
      <c r="E42" s="108"/>
      <c r="F42" s="109" t="s">
        <v>98</v>
      </c>
      <c r="G42" s="109"/>
      <c r="H42" s="12"/>
      <c r="I42" s="25">
        <v>5</v>
      </c>
      <c r="J42" s="25">
        <v>12</v>
      </c>
      <c r="K42" s="26">
        <v>2</v>
      </c>
      <c r="L42" s="26">
        <v>2</v>
      </c>
      <c r="M42" s="26">
        <v>2</v>
      </c>
      <c r="N42" s="26">
        <v>2</v>
      </c>
      <c r="O42" s="26">
        <v>2</v>
      </c>
      <c r="P42" s="26">
        <v>2</v>
      </c>
      <c r="Q42" s="26">
        <v>2</v>
      </c>
      <c r="R42" s="26">
        <v>3</v>
      </c>
      <c r="S42" s="26" t="s">
        <v>60</v>
      </c>
      <c r="T42" s="26" t="s">
        <v>60</v>
      </c>
      <c r="U42" s="25">
        <v>3</v>
      </c>
      <c r="V42" s="25">
        <v>3</v>
      </c>
      <c r="W42" s="13"/>
      <c r="X42" s="109" t="s">
        <v>97</v>
      </c>
      <c r="Y42" s="109"/>
      <c r="Z42" s="108" t="s">
        <v>0</v>
      </c>
      <c r="AA42" s="108"/>
      <c r="AB42" s="109" t="s">
        <v>98</v>
      </c>
      <c r="AC42" s="109"/>
      <c r="AD42" s="11"/>
    </row>
    <row r="43" spans="1:30" ht="20.25" customHeight="1" thickBot="1">
      <c r="A43" s="11"/>
      <c r="B43" s="109" t="s">
        <v>98</v>
      </c>
      <c r="C43" s="109"/>
      <c r="D43" s="108" t="s">
        <v>91</v>
      </c>
      <c r="E43" s="108"/>
      <c r="F43" s="109" t="s">
        <v>99</v>
      </c>
      <c r="G43" s="109"/>
      <c r="H43" s="12"/>
      <c r="I43" s="26" t="s">
        <v>60</v>
      </c>
      <c r="J43" s="26" t="s">
        <v>60</v>
      </c>
      <c r="K43" s="26" t="s">
        <v>100</v>
      </c>
      <c r="L43" s="26" t="s">
        <v>100</v>
      </c>
      <c r="M43" s="26" t="s">
        <v>100</v>
      </c>
      <c r="N43" s="26" t="s">
        <v>100</v>
      </c>
      <c r="O43" s="26" t="s">
        <v>100</v>
      </c>
      <c r="P43" s="26" t="s">
        <v>100</v>
      </c>
      <c r="Q43" s="26" t="s">
        <v>100</v>
      </c>
      <c r="R43" s="26" t="s">
        <v>100</v>
      </c>
      <c r="S43" s="26" t="s">
        <v>60</v>
      </c>
      <c r="T43" s="26" t="s">
        <v>60</v>
      </c>
      <c r="U43" s="26" t="s">
        <v>60</v>
      </c>
      <c r="V43" s="26" t="s">
        <v>60</v>
      </c>
      <c r="W43" s="13"/>
      <c r="X43" s="109" t="s">
        <v>101</v>
      </c>
      <c r="Y43" s="109"/>
      <c r="Z43" s="108" t="s">
        <v>102</v>
      </c>
      <c r="AA43" s="108"/>
      <c r="AB43" s="109" t="s">
        <v>99</v>
      </c>
      <c r="AC43" s="109"/>
      <c r="AD43" s="11"/>
    </row>
    <row r="44" spans="1:30" ht="20.25" customHeight="1">
      <c r="A44" s="19"/>
      <c r="B44" s="85" t="s">
        <v>118</v>
      </c>
      <c r="C44" s="86"/>
      <c r="D44" s="86"/>
      <c r="E44" s="86"/>
      <c r="F44" s="86"/>
      <c r="G44" s="86"/>
      <c r="H44" s="86"/>
      <c r="I44" s="86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07" t="s">
        <v>193</v>
      </c>
      <c r="X44" s="107"/>
      <c r="Y44" s="107"/>
      <c r="Z44" s="107"/>
      <c r="AA44" s="107"/>
      <c r="AB44" s="107"/>
      <c r="AC44" s="107"/>
      <c r="AD44" s="107"/>
    </row>
    <row r="45" spans="24:30" ht="20.25" customHeight="1">
      <c r="X45" s="97" t="s">
        <v>103</v>
      </c>
      <c r="Y45" s="98"/>
      <c r="Z45" s="98"/>
      <c r="AA45" s="98"/>
      <c r="AB45" s="98"/>
      <c r="AC45" s="98"/>
      <c r="AD45" s="98"/>
    </row>
  </sheetData>
  <mergeCells count="189">
    <mergeCell ref="A1:O1"/>
    <mergeCell ref="C6:D6"/>
    <mergeCell ref="E6:F6"/>
    <mergeCell ref="I4:L4"/>
    <mergeCell ref="M4:O4"/>
    <mergeCell ref="A4:H5"/>
    <mergeCell ref="A6:B6"/>
    <mergeCell ref="G6:H6"/>
    <mergeCell ref="A2:O2"/>
    <mergeCell ref="P2:AD2"/>
    <mergeCell ref="W3:AD3"/>
    <mergeCell ref="C7:D7"/>
    <mergeCell ref="E7:F7"/>
    <mergeCell ref="Y7:Z7"/>
    <mergeCell ref="AA7:AB7"/>
    <mergeCell ref="W4:AD5"/>
    <mergeCell ref="AC6:AD6"/>
    <mergeCell ref="AC7:AD7"/>
    <mergeCell ref="P4:S4"/>
    <mergeCell ref="T4:V4"/>
    <mergeCell ref="Y6:Z6"/>
    <mergeCell ref="AA6:AB6"/>
    <mergeCell ref="F16:G16"/>
    <mergeCell ref="G7:H7"/>
    <mergeCell ref="G8:H8"/>
    <mergeCell ref="B10:G10"/>
    <mergeCell ref="B13:C13"/>
    <mergeCell ref="D13:E13"/>
    <mergeCell ref="F13:G13"/>
    <mergeCell ref="F12:G12"/>
    <mergeCell ref="B12:C12"/>
    <mergeCell ref="C8:D8"/>
    <mergeCell ref="F14:G14"/>
    <mergeCell ref="B11:C11"/>
    <mergeCell ref="D11:E11"/>
    <mergeCell ref="F11:G11"/>
    <mergeCell ref="A7:B7"/>
    <mergeCell ref="A8:B8"/>
    <mergeCell ref="D12:E12"/>
    <mergeCell ref="B19:C19"/>
    <mergeCell ref="D19:E19"/>
    <mergeCell ref="B14:C14"/>
    <mergeCell ref="D14:E14"/>
    <mergeCell ref="B16:C16"/>
    <mergeCell ref="D16:E16"/>
    <mergeCell ref="E8:F8"/>
    <mergeCell ref="F19:G19"/>
    <mergeCell ref="F17:G17"/>
    <mergeCell ref="B17:C17"/>
    <mergeCell ref="B18:C18"/>
    <mergeCell ref="D17:E17"/>
    <mergeCell ref="D18:E18"/>
    <mergeCell ref="F18:G18"/>
    <mergeCell ref="B20:C20"/>
    <mergeCell ref="D20:E20"/>
    <mergeCell ref="F20:G20"/>
    <mergeCell ref="W6:X6"/>
    <mergeCell ref="W7:X7"/>
    <mergeCell ref="W8:X8"/>
    <mergeCell ref="X12:Y12"/>
    <mergeCell ref="X14:Y14"/>
    <mergeCell ref="X17:Y17"/>
    <mergeCell ref="X19:Y19"/>
    <mergeCell ref="AC8:AD8"/>
    <mergeCell ref="X10:AC10"/>
    <mergeCell ref="X11:Y11"/>
    <mergeCell ref="Z11:AA11"/>
    <mergeCell ref="AB11:AC11"/>
    <mergeCell ref="Y8:Z8"/>
    <mergeCell ref="AA8:AB8"/>
    <mergeCell ref="Z12:AA12"/>
    <mergeCell ref="AB12:AC12"/>
    <mergeCell ref="X13:Y13"/>
    <mergeCell ref="Z13:AA13"/>
    <mergeCell ref="AB13:AC13"/>
    <mergeCell ref="Z14:AA14"/>
    <mergeCell ref="AB14:AC14"/>
    <mergeCell ref="X16:Y16"/>
    <mergeCell ref="Z16:AA16"/>
    <mergeCell ref="AB16:AC16"/>
    <mergeCell ref="Z17:AA17"/>
    <mergeCell ref="AB17:AC17"/>
    <mergeCell ref="X18:Y18"/>
    <mergeCell ref="Z18:AA18"/>
    <mergeCell ref="AB18:AC18"/>
    <mergeCell ref="Z19:AA19"/>
    <mergeCell ref="AB19:AC19"/>
    <mergeCell ref="X20:Y20"/>
    <mergeCell ref="Z20:AA20"/>
    <mergeCell ref="AB20:AC20"/>
    <mergeCell ref="W21:AD21"/>
    <mergeCell ref="A24:O24"/>
    <mergeCell ref="P24:AD24"/>
    <mergeCell ref="W25:AD25"/>
    <mergeCell ref="X22:AD22"/>
    <mergeCell ref="A29:B29"/>
    <mergeCell ref="C29:D29"/>
    <mergeCell ref="E29:F29"/>
    <mergeCell ref="G29:H29"/>
    <mergeCell ref="A30:B30"/>
    <mergeCell ref="C30:D30"/>
    <mergeCell ref="E30:F30"/>
    <mergeCell ref="G30:H30"/>
    <mergeCell ref="A31:B31"/>
    <mergeCell ref="C31:D31"/>
    <mergeCell ref="E31:F31"/>
    <mergeCell ref="G31:H31"/>
    <mergeCell ref="B33:G33"/>
    <mergeCell ref="B34:C34"/>
    <mergeCell ref="D34:E34"/>
    <mergeCell ref="F34:G34"/>
    <mergeCell ref="B35:C35"/>
    <mergeCell ref="D35:E35"/>
    <mergeCell ref="F35:G35"/>
    <mergeCell ref="B36:C36"/>
    <mergeCell ref="D36:E36"/>
    <mergeCell ref="F36:G36"/>
    <mergeCell ref="B37:C37"/>
    <mergeCell ref="D37:E37"/>
    <mergeCell ref="F37:G37"/>
    <mergeCell ref="B39:C39"/>
    <mergeCell ref="D39:E39"/>
    <mergeCell ref="F39:G39"/>
    <mergeCell ref="B40:C40"/>
    <mergeCell ref="D40:E40"/>
    <mergeCell ref="F40:G40"/>
    <mergeCell ref="B41:C41"/>
    <mergeCell ref="D41:E41"/>
    <mergeCell ref="F41:G41"/>
    <mergeCell ref="B42:C42"/>
    <mergeCell ref="D42:E42"/>
    <mergeCell ref="F42:G42"/>
    <mergeCell ref="B43:C43"/>
    <mergeCell ref="D43:E43"/>
    <mergeCell ref="F43:G43"/>
    <mergeCell ref="W29:X29"/>
    <mergeCell ref="Y29:Z29"/>
    <mergeCell ref="AA29:AB29"/>
    <mergeCell ref="AC29:AD29"/>
    <mergeCell ref="W30:X30"/>
    <mergeCell ref="Y30:Z30"/>
    <mergeCell ref="AA30:AB30"/>
    <mergeCell ref="AC30:AD30"/>
    <mergeCell ref="Z34:AA34"/>
    <mergeCell ref="AB34:AC34"/>
    <mergeCell ref="W31:X31"/>
    <mergeCell ref="Y31:Z31"/>
    <mergeCell ref="AA31:AB31"/>
    <mergeCell ref="AC31:AD31"/>
    <mergeCell ref="Z35:AA35"/>
    <mergeCell ref="AB35:AC35"/>
    <mergeCell ref="X36:Y36"/>
    <mergeCell ref="Z36:AA36"/>
    <mergeCell ref="AB36:AC36"/>
    <mergeCell ref="Z37:AA37"/>
    <mergeCell ref="AB37:AC37"/>
    <mergeCell ref="X39:Y39"/>
    <mergeCell ref="Z39:AA39"/>
    <mergeCell ref="AB39:AC39"/>
    <mergeCell ref="Z40:AA40"/>
    <mergeCell ref="AB40:AC40"/>
    <mergeCell ref="X41:Y41"/>
    <mergeCell ref="Z41:AA41"/>
    <mergeCell ref="AB41:AC41"/>
    <mergeCell ref="B44:I44"/>
    <mergeCell ref="I26:J27"/>
    <mergeCell ref="A26:H28"/>
    <mergeCell ref="X42:Y42"/>
    <mergeCell ref="X43:Y43"/>
    <mergeCell ref="X40:Y40"/>
    <mergeCell ref="X37:Y37"/>
    <mergeCell ref="X35:Y35"/>
    <mergeCell ref="X33:AC33"/>
    <mergeCell ref="X34:Y34"/>
    <mergeCell ref="K26:L27"/>
    <mergeCell ref="M26:N27"/>
    <mergeCell ref="Q26:R27"/>
    <mergeCell ref="O26:O27"/>
    <mergeCell ref="P26:P27"/>
    <mergeCell ref="X45:AD45"/>
    <mergeCell ref="S26:T26"/>
    <mergeCell ref="U26:V27"/>
    <mergeCell ref="W26:AD28"/>
    <mergeCell ref="S27:T27"/>
    <mergeCell ref="W44:AD44"/>
    <mergeCell ref="Z42:AA42"/>
    <mergeCell ref="AB42:AC42"/>
    <mergeCell ref="Z43:AA43"/>
    <mergeCell ref="AB43:AC43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47"/>
  <sheetViews>
    <sheetView showGridLines="0" zoomScale="75" zoomScaleNormal="75" workbookViewId="0" topLeftCell="A1">
      <pane xSplit="8" ySplit="1" topLeftCell="I2" activePane="bottomRight" state="frozen"/>
      <selection pane="topLeft" activeCell="O45" sqref="O45"/>
      <selection pane="topRight" activeCell="O45" sqref="O45"/>
      <selection pane="bottomLeft" activeCell="O45" sqref="O45"/>
      <selection pane="bottomRight" activeCell="I3" sqref="I3:I5"/>
    </sheetView>
  </sheetViews>
  <sheetFormatPr defaultColWidth="9.00390625" defaultRowHeight="22.5" customHeight="1"/>
  <cols>
    <col min="1" max="1" width="3.125" style="199" customWidth="1"/>
    <col min="2" max="2" width="3.625" style="199" customWidth="1"/>
    <col min="3" max="3" width="4.625" style="199" customWidth="1"/>
    <col min="4" max="4" width="2.125" style="199" customWidth="1"/>
    <col min="5" max="5" width="3.125" style="199" customWidth="1"/>
    <col min="6" max="6" width="4.625" style="199" customWidth="1"/>
    <col min="7" max="7" width="2.125" style="199" customWidth="1"/>
    <col min="8" max="8" width="3.625" style="199" customWidth="1"/>
    <col min="9" max="12" width="12.125" style="199" customWidth="1"/>
    <col min="13" max="13" width="10.75390625" style="199" customWidth="1"/>
    <col min="14" max="15" width="12.125" style="199" customWidth="1"/>
    <col min="16" max="18" width="14.625" style="199" customWidth="1"/>
    <col min="19" max="19" width="14.00390625" style="199" customWidth="1"/>
    <col min="20" max="20" width="13.50390625" style="199" customWidth="1"/>
    <col min="21" max="21" width="12.625" style="199" customWidth="1"/>
    <col min="22" max="22" width="6.625" style="199" customWidth="1"/>
    <col min="23" max="25" width="3.625" style="199" customWidth="1"/>
    <col min="26" max="26" width="6.625" style="199" customWidth="1"/>
    <col min="27" max="16384" width="12.625" style="199" customWidth="1"/>
  </cols>
  <sheetData>
    <row r="1" spans="1:26" ht="34.5" customHeight="1">
      <c r="A1" s="197" t="s">
        <v>232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8" t="s">
        <v>233</v>
      </c>
      <c r="Q1" s="198"/>
      <c r="R1" s="198"/>
      <c r="S1" s="198"/>
      <c r="T1" s="198"/>
      <c r="U1" s="198"/>
      <c r="V1" s="198"/>
      <c r="W1" s="198"/>
      <c r="X1" s="198"/>
      <c r="Y1" s="198"/>
      <c r="Z1" s="198"/>
    </row>
    <row r="2" spans="21:26" ht="22.5" customHeight="1" thickBot="1">
      <c r="U2" s="200" t="s">
        <v>229</v>
      </c>
      <c r="V2" s="200"/>
      <c r="W2" s="200"/>
      <c r="X2" s="200"/>
      <c r="Y2" s="200"/>
      <c r="Z2" s="200"/>
    </row>
    <row r="3" spans="1:26" ht="22.5" customHeight="1">
      <c r="A3" s="201" t="s">
        <v>234</v>
      </c>
      <c r="B3" s="202"/>
      <c r="C3" s="202"/>
      <c r="D3" s="202"/>
      <c r="E3" s="202"/>
      <c r="F3" s="202"/>
      <c r="G3" s="202"/>
      <c r="H3" s="202"/>
      <c r="I3" s="203" t="s">
        <v>235</v>
      </c>
      <c r="J3" s="203" t="s">
        <v>236</v>
      </c>
      <c r="K3" s="203"/>
      <c r="L3" s="203"/>
      <c r="M3" s="203"/>
      <c r="N3" s="203"/>
      <c r="O3" s="204"/>
      <c r="P3" s="201" t="s">
        <v>237</v>
      </c>
      <c r="Q3" s="203"/>
      <c r="R3" s="203"/>
      <c r="S3" s="203" t="s">
        <v>238</v>
      </c>
      <c r="T3" s="203"/>
      <c r="U3" s="203"/>
      <c r="V3" s="203" t="s">
        <v>239</v>
      </c>
      <c r="W3" s="203"/>
      <c r="X3" s="203"/>
      <c r="Y3" s="204"/>
      <c r="Z3" s="204"/>
    </row>
    <row r="4" spans="1:26" ht="22.5" customHeight="1">
      <c r="A4" s="205"/>
      <c r="B4" s="206"/>
      <c r="C4" s="206"/>
      <c r="D4" s="206"/>
      <c r="E4" s="206"/>
      <c r="F4" s="206"/>
      <c r="G4" s="206"/>
      <c r="H4" s="206"/>
      <c r="I4" s="207"/>
      <c r="J4" s="208" t="s">
        <v>240</v>
      </c>
      <c r="K4" s="209" t="s">
        <v>241</v>
      </c>
      <c r="L4" s="207" t="s">
        <v>242</v>
      </c>
      <c r="M4" s="207"/>
      <c r="N4" s="208" t="s">
        <v>243</v>
      </c>
      <c r="O4" s="210" t="s">
        <v>244</v>
      </c>
      <c r="P4" s="211" t="s">
        <v>235</v>
      </c>
      <c r="Q4" s="208" t="s">
        <v>243</v>
      </c>
      <c r="R4" s="212" t="s">
        <v>244</v>
      </c>
      <c r="S4" s="207" t="s">
        <v>235</v>
      </c>
      <c r="T4" s="208" t="s">
        <v>245</v>
      </c>
      <c r="U4" s="212" t="s">
        <v>244</v>
      </c>
      <c r="V4" s="207"/>
      <c r="W4" s="207"/>
      <c r="X4" s="207"/>
      <c r="Y4" s="213"/>
      <c r="Z4" s="213"/>
    </row>
    <row r="5" spans="1:26" ht="22.5" customHeight="1">
      <c r="A5" s="205"/>
      <c r="B5" s="206"/>
      <c r="C5" s="206"/>
      <c r="D5" s="206"/>
      <c r="E5" s="206"/>
      <c r="F5" s="206"/>
      <c r="G5" s="206"/>
      <c r="H5" s="206"/>
      <c r="I5" s="207"/>
      <c r="J5" s="214" t="s">
        <v>246</v>
      </c>
      <c r="K5" s="215"/>
      <c r="L5" s="216" t="s">
        <v>247</v>
      </c>
      <c r="M5" s="216" t="s">
        <v>248</v>
      </c>
      <c r="N5" s="214" t="s">
        <v>249</v>
      </c>
      <c r="O5" s="217" t="s">
        <v>250</v>
      </c>
      <c r="P5" s="211"/>
      <c r="Q5" s="214" t="s">
        <v>249</v>
      </c>
      <c r="R5" s="218" t="s">
        <v>250</v>
      </c>
      <c r="S5" s="207"/>
      <c r="T5" s="214" t="s">
        <v>249</v>
      </c>
      <c r="U5" s="218" t="s">
        <v>250</v>
      </c>
      <c r="V5" s="207"/>
      <c r="W5" s="207"/>
      <c r="X5" s="207"/>
      <c r="Y5" s="213"/>
      <c r="Z5" s="213"/>
    </row>
    <row r="6" spans="1:26" ht="22.5" customHeight="1">
      <c r="A6" s="219" t="s">
        <v>221</v>
      </c>
      <c r="B6" s="219"/>
      <c r="C6" s="219"/>
      <c r="D6" s="219"/>
      <c r="E6" s="220" t="s">
        <v>251</v>
      </c>
      <c r="F6" s="220"/>
      <c r="G6" s="221" t="s">
        <v>222</v>
      </c>
      <c r="H6" s="222"/>
      <c r="I6" s="223">
        <v>79</v>
      </c>
      <c r="J6" s="223">
        <v>78</v>
      </c>
      <c r="K6" s="223">
        <v>28</v>
      </c>
      <c r="L6" s="223">
        <v>33</v>
      </c>
      <c r="M6" s="223">
        <v>17</v>
      </c>
      <c r="N6" s="223">
        <v>22010</v>
      </c>
      <c r="O6" s="223">
        <v>119</v>
      </c>
      <c r="P6" s="224" t="s">
        <v>252</v>
      </c>
      <c r="Q6" s="224" t="s">
        <v>252</v>
      </c>
      <c r="R6" s="224" t="s">
        <v>252</v>
      </c>
      <c r="S6" s="223">
        <v>1</v>
      </c>
      <c r="T6" s="224" t="s">
        <v>253</v>
      </c>
      <c r="U6" s="223">
        <v>2</v>
      </c>
      <c r="V6" s="225" t="s">
        <v>223</v>
      </c>
      <c r="W6" s="221"/>
      <c r="X6" s="226" t="s">
        <v>254</v>
      </c>
      <c r="Y6" s="227" t="s">
        <v>255</v>
      </c>
      <c r="Z6" s="199" t="s">
        <v>222</v>
      </c>
    </row>
    <row r="7" spans="5:25" s="228" customFormat="1" ht="22.5" customHeight="1">
      <c r="E7" s="229" t="s">
        <v>256</v>
      </c>
      <c r="F7" s="229"/>
      <c r="I7" s="230">
        <f aca="true" t="shared" si="0" ref="I7:O7">SUM(I9:I22)</f>
        <v>92</v>
      </c>
      <c r="J7" s="231">
        <f t="shared" si="0"/>
        <v>90</v>
      </c>
      <c r="K7" s="231">
        <f t="shared" si="0"/>
        <v>48</v>
      </c>
      <c r="L7" s="231">
        <f t="shared" si="0"/>
        <v>19</v>
      </c>
      <c r="M7" s="231">
        <f t="shared" si="0"/>
        <v>23</v>
      </c>
      <c r="N7" s="231">
        <f t="shared" si="0"/>
        <v>20378</v>
      </c>
      <c r="O7" s="231">
        <f t="shared" si="0"/>
        <v>113</v>
      </c>
      <c r="P7" s="224" t="s">
        <v>252</v>
      </c>
      <c r="Q7" s="224" t="s">
        <v>252</v>
      </c>
      <c r="R7" s="224" t="s">
        <v>252</v>
      </c>
      <c r="S7" s="231">
        <f>SUM(S9:S22)</f>
        <v>2</v>
      </c>
      <c r="T7" s="231"/>
      <c r="U7" s="231">
        <f>SUM(U9:U22)</f>
        <v>15</v>
      </c>
      <c r="V7" s="232"/>
      <c r="X7" s="233" t="s">
        <v>257</v>
      </c>
      <c r="Y7" s="234" t="s">
        <v>258</v>
      </c>
    </row>
    <row r="8" spans="1:23" ht="18" customHeight="1">
      <c r="A8" s="235"/>
      <c r="B8" s="235"/>
      <c r="C8" s="235"/>
      <c r="D8" s="235"/>
      <c r="E8" s="235"/>
      <c r="F8" s="235"/>
      <c r="G8" s="235"/>
      <c r="H8" s="236"/>
      <c r="I8" s="223"/>
      <c r="J8" s="223"/>
      <c r="K8" s="223"/>
      <c r="L8" s="223"/>
      <c r="M8" s="223"/>
      <c r="N8" s="223"/>
      <c r="O8" s="223"/>
      <c r="P8" s="223"/>
      <c r="Q8" s="223"/>
      <c r="R8" s="223"/>
      <c r="S8" s="223"/>
      <c r="T8" s="223"/>
      <c r="U8" s="223"/>
      <c r="V8" s="237"/>
      <c r="W8" s="235"/>
    </row>
    <row r="9" spans="1:24" ht="22.5" customHeight="1">
      <c r="A9" s="238" t="s">
        <v>259</v>
      </c>
      <c r="B9" s="238"/>
      <c r="C9" s="238"/>
      <c r="D9" s="238"/>
      <c r="E9" s="238"/>
      <c r="F9" s="238"/>
      <c r="G9" s="238"/>
      <c r="H9" s="239" t="s">
        <v>260</v>
      </c>
      <c r="I9" s="224" t="s">
        <v>261</v>
      </c>
      <c r="J9" s="224" t="s">
        <v>261</v>
      </c>
      <c r="K9" s="224" t="s">
        <v>261</v>
      </c>
      <c r="L9" s="224" t="s">
        <v>261</v>
      </c>
      <c r="M9" s="224" t="s">
        <v>261</v>
      </c>
      <c r="N9" s="224" t="s">
        <v>261</v>
      </c>
      <c r="O9" s="224" t="s">
        <v>261</v>
      </c>
      <c r="P9" s="224" t="s">
        <v>261</v>
      </c>
      <c r="Q9" s="224" t="s">
        <v>261</v>
      </c>
      <c r="R9" s="224" t="s">
        <v>261</v>
      </c>
      <c r="S9" s="224" t="s">
        <v>261</v>
      </c>
      <c r="T9" s="224" t="s">
        <v>261</v>
      </c>
      <c r="U9" s="224" t="s">
        <v>261</v>
      </c>
      <c r="V9" s="237"/>
      <c r="X9" s="240" t="s">
        <v>260</v>
      </c>
    </row>
    <row r="10" spans="1:24" ht="22.5" customHeight="1">
      <c r="A10" s="235"/>
      <c r="B10" s="241" t="s">
        <v>262</v>
      </c>
      <c r="C10" s="238" t="s">
        <v>263</v>
      </c>
      <c r="D10" s="238"/>
      <c r="E10" s="238"/>
      <c r="F10" s="238"/>
      <c r="G10" s="238"/>
      <c r="H10" s="239" t="s">
        <v>264</v>
      </c>
      <c r="I10" s="224" t="s">
        <v>265</v>
      </c>
      <c r="J10" s="224" t="s">
        <v>265</v>
      </c>
      <c r="K10" s="224" t="s">
        <v>265</v>
      </c>
      <c r="L10" s="224" t="s">
        <v>265</v>
      </c>
      <c r="M10" s="224" t="s">
        <v>265</v>
      </c>
      <c r="N10" s="224" t="s">
        <v>265</v>
      </c>
      <c r="O10" s="224" t="s">
        <v>265</v>
      </c>
      <c r="P10" s="224" t="s">
        <v>265</v>
      </c>
      <c r="Q10" s="224" t="s">
        <v>265</v>
      </c>
      <c r="R10" s="224" t="s">
        <v>265</v>
      </c>
      <c r="S10" s="224" t="s">
        <v>265</v>
      </c>
      <c r="T10" s="224" t="s">
        <v>265</v>
      </c>
      <c r="U10" s="224" t="s">
        <v>265</v>
      </c>
      <c r="V10" s="237"/>
      <c r="X10" s="240" t="s">
        <v>264</v>
      </c>
    </row>
    <row r="11" spans="1:24" ht="22.5" customHeight="1">
      <c r="A11" s="235"/>
      <c r="B11" s="241"/>
      <c r="C11" s="226">
        <v>1</v>
      </c>
      <c r="D11" s="227" t="s">
        <v>61</v>
      </c>
      <c r="E11" s="238" t="s">
        <v>266</v>
      </c>
      <c r="F11" s="238"/>
      <c r="G11" s="238"/>
      <c r="H11" s="239" t="s">
        <v>267</v>
      </c>
      <c r="I11" s="224">
        <f>SUM(J11,P11,S11)</f>
        <v>6</v>
      </c>
      <c r="J11" s="223">
        <v>6</v>
      </c>
      <c r="K11" s="223">
        <v>5</v>
      </c>
      <c r="L11" s="224" t="s">
        <v>268</v>
      </c>
      <c r="M11" s="223">
        <v>1</v>
      </c>
      <c r="N11" s="223">
        <v>429</v>
      </c>
      <c r="O11" s="223">
        <v>7</v>
      </c>
      <c r="P11" s="224" t="s">
        <v>268</v>
      </c>
      <c r="Q11" s="224" t="s">
        <v>268</v>
      </c>
      <c r="R11" s="224" t="s">
        <v>268</v>
      </c>
      <c r="S11" s="224" t="s">
        <v>268</v>
      </c>
      <c r="T11" s="224" t="s">
        <v>268</v>
      </c>
      <c r="U11" s="224" t="s">
        <v>268</v>
      </c>
      <c r="V11" s="237"/>
      <c r="X11" s="240" t="s">
        <v>267</v>
      </c>
    </row>
    <row r="12" spans="1:24" ht="22.5" customHeight="1">
      <c r="A12" s="235"/>
      <c r="B12" s="241"/>
      <c r="C12" s="226">
        <v>1</v>
      </c>
      <c r="D12" s="227" t="s">
        <v>269</v>
      </c>
      <c r="E12" s="235" t="s">
        <v>270</v>
      </c>
      <c r="F12" s="226">
        <v>3</v>
      </c>
      <c r="G12" s="227" t="s">
        <v>269</v>
      </c>
      <c r="H12" s="239" t="s">
        <v>271</v>
      </c>
      <c r="I12" s="224">
        <f>SUM(J12,P12,S12)</f>
        <v>42</v>
      </c>
      <c r="J12" s="223">
        <v>42</v>
      </c>
      <c r="K12" s="223">
        <v>23</v>
      </c>
      <c r="L12" s="223">
        <v>5</v>
      </c>
      <c r="M12" s="223">
        <v>14</v>
      </c>
      <c r="N12" s="223">
        <v>4840</v>
      </c>
      <c r="O12" s="223">
        <v>46</v>
      </c>
      <c r="P12" s="224" t="s">
        <v>268</v>
      </c>
      <c r="Q12" s="224" t="s">
        <v>268</v>
      </c>
      <c r="R12" s="224" t="s">
        <v>268</v>
      </c>
      <c r="S12" s="224" t="s">
        <v>268</v>
      </c>
      <c r="T12" s="224" t="s">
        <v>268</v>
      </c>
      <c r="U12" s="224" t="s">
        <v>268</v>
      </c>
      <c r="V12" s="237"/>
      <c r="X12" s="240" t="s">
        <v>271</v>
      </c>
    </row>
    <row r="13" spans="1:24" ht="22.5" customHeight="1">
      <c r="A13" s="235"/>
      <c r="B13" s="241"/>
      <c r="C13" s="226">
        <v>3</v>
      </c>
      <c r="D13" s="227" t="s">
        <v>269</v>
      </c>
      <c r="E13" s="235" t="s">
        <v>270</v>
      </c>
      <c r="F13" s="226">
        <v>5</v>
      </c>
      <c r="G13" s="227" t="s">
        <v>269</v>
      </c>
      <c r="H13" s="239" t="s">
        <v>272</v>
      </c>
      <c r="I13" s="224">
        <f>SUM(J13,P13,S13)</f>
        <v>32</v>
      </c>
      <c r="J13" s="223">
        <v>32</v>
      </c>
      <c r="K13" s="223">
        <v>16</v>
      </c>
      <c r="L13" s="223">
        <v>10</v>
      </c>
      <c r="M13" s="223">
        <v>6</v>
      </c>
      <c r="N13" s="223">
        <v>10909</v>
      </c>
      <c r="O13" s="223">
        <v>44</v>
      </c>
      <c r="P13" s="224" t="s">
        <v>268</v>
      </c>
      <c r="Q13" s="224" t="s">
        <v>268</v>
      </c>
      <c r="R13" s="224" t="s">
        <v>268</v>
      </c>
      <c r="S13" s="224" t="s">
        <v>268</v>
      </c>
      <c r="T13" s="224" t="s">
        <v>268</v>
      </c>
      <c r="U13" s="224" t="s">
        <v>268</v>
      </c>
      <c r="V13" s="237"/>
      <c r="X13" s="240" t="s">
        <v>272</v>
      </c>
    </row>
    <row r="14" spans="1:24" ht="22.5" customHeight="1">
      <c r="A14" s="235"/>
      <c r="B14" s="241"/>
      <c r="C14" s="226">
        <v>5</v>
      </c>
      <c r="D14" s="227" t="s">
        <v>269</v>
      </c>
      <c r="E14" s="235" t="s">
        <v>270</v>
      </c>
      <c r="F14" s="226">
        <v>10</v>
      </c>
      <c r="G14" s="227" t="s">
        <v>269</v>
      </c>
      <c r="H14" s="239" t="s">
        <v>273</v>
      </c>
      <c r="I14" s="224">
        <f>SUM(J14,P14,S14)</f>
        <v>7</v>
      </c>
      <c r="J14" s="223">
        <v>7</v>
      </c>
      <c r="K14" s="224">
        <v>2</v>
      </c>
      <c r="L14" s="223">
        <v>3</v>
      </c>
      <c r="M14" s="224">
        <v>2</v>
      </c>
      <c r="N14" s="223">
        <v>3000</v>
      </c>
      <c r="O14" s="223">
        <v>10</v>
      </c>
      <c r="P14" s="224" t="s">
        <v>268</v>
      </c>
      <c r="Q14" s="224" t="s">
        <v>268</v>
      </c>
      <c r="R14" s="224" t="s">
        <v>268</v>
      </c>
      <c r="S14" s="224" t="s">
        <v>268</v>
      </c>
      <c r="T14" s="224" t="s">
        <v>268</v>
      </c>
      <c r="U14" s="224" t="s">
        <v>268</v>
      </c>
      <c r="V14" s="237"/>
      <c r="X14" s="240" t="s">
        <v>273</v>
      </c>
    </row>
    <row r="15" spans="1:24" ht="22.5" customHeight="1">
      <c r="A15" s="235"/>
      <c r="B15" s="241"/>
      <c r="C15" s="226">
        <v>10</v>
      </c>
      <c r="D15" s="227" t="s">
        <v>269</v>
      </c>
      <c r="E15" s="235" t="s">
        <v>270</v>
      </c>
      <c r="F15" s="226">
        <v>20</v>
      </c>
      <c r="G15" s="227" t="s">
        <v>269</v>
      </c>
      <c r="H15" s="239" t="s">
        <v>274</v>
      </c>
      <c r="I15" s="224" t="s">
        <v>268</v>
      </c>
      <c r="J15" s="224" t="s">
        <v>268</v>
      </c>
      <c r="K15" s="224" t="s">
        <v>268</v>
      </c>
      <c r="L15" s="224" t="s">
        <v>268</v>
      </c>
      <c r="M15" s="224" t="s">
        <v>268</v>
      </c>
      <c r="N15" s="224" t="s">
        <v>268</v>
      </c>
      <c r="O15" s="224" t="s">
        <v>268</v>
      </c>
      <c r="P15" s="224" t="s">
        <v>268</v>
      </c>
      <c r="Q15" s="224" t="s">
        <v>268</v>
      </c>
      <c r="R15" s="224" t="s">
        <v>268</v>
      </c>
      <c r="S15" s="224" t="s">
        <v>268</v>
      </c>
      <c r="T15" s="224" t="s">
        <v>268</v>
      </c>
      <c r="U15" s="224" t="s">
        <v>268</v>
      </c>
      <c r="V15" s="237"/>
      <c r="X15" s="240" t="s">
        <v>274</v>
      </c>
    </row>
    <row r="16" spans="1:24" ht="22.5" customHeight="1">
      <c r="A16" s="235"/>
      <c r="B16" s="241"/>
      <c r="C16" s="226">
        <v>20</v>
      </c>
      <c r="D16" s="227" t="s">
        <v>269</v>
      </c>
      <c r="E16" s="235" t="s">
        <v>270</v>
      </c>
      <c r="F16" s="226">
        <v>30</v>
      </c>
      <c r="G16" s="227" t="s">
        <v>269</v>
      </c>
      <c r="H16" s="239" t="s">
        <v>275</v>
      </c>
      <c r="I16" s="224">
        <f>SUM(J16,P16,S16)</f>
        <v>1</v>
      </c>
      <c r="J16" s="224" t="s">
        <v>268</v>
      </c>
      <c r="K16" s="224" t="s">
        <v>268</v>
      </c>
      <c r="L16" s="224" t="s">
        <v>268</v>
      </c>
      <c r="M16" s="224" t="s">
        <v>268</v>
      </c>
      <c r="N16" s="224" t="s">
        <v>268</v>
      </c>
      <c r="O16" s="224" t="s">
        <v>268</v>
      </c>
      <c r="P16" s="224" t="s">
        <v>268</v>
      </c>
      <c r="Q16" s="224" t="s">
        <v>268</v>
      </c>
      <c r="R16" s="224" t="s">
        <v>268</v>
      </c>
      <c r="S16" s="224">
        <v>1</v>
      </c>
      <c r="T16" s="224" t="s">
        <v>276</v>
      </c>
      <c r="U16" s="224">
        <v>11</v>
      </c>
      <c r="V16" s="237"/>
      <c r="X16" s="240" t="s">
        <v>275</v>
      </c>
    </row>
    <row r="17" spans="1:24" ht="22.5" customHeight="1">
      <c r="A17" s="235"/>
      <c r="B17" s="241"/>
      <c r="C17" s="226">
        <v>30</v>
      </c>
      <c r="D17" s="227" t="s">
        <v>269</v>
      </c>
      <c r="E17" s="235" t="s">
        <v>270</v>
      </c>
      <c r="F17" s="226">
        <v>50</v>
      </c>
      <c r="G17" s="227" t="s">
        <v>269</v>
      </c>
      <c r="H17" s="239" t="s">
        <v>277</v>
      </c>
      <c r="I17" s="224" t="s">
        <v>268</v>
      </c>
      <c r="J17" s="224" t="s">
        <v>268</v>
      </c>
      <c r="K17" s="224" t="s">
        <v>268</v>
      </c>
      <c r="L17" s="224" t="s">
        <v>268</v>
      </c>
      <c r="M17" s="224" t="s">
        <v>268</v>
      </c>
      <c r="N17" s="224" t="s">
        <v>268</v>
      </c>
      <c r="O17" s="224" t="s">
        <v>268</v>
      </c>
      <c r="P17" s="224" t="s">
        <v>268</v>
      </c>
      <c r="Q17" s="224" t="s">
        <v>268</v>
      </c>
      <c r="R17" s="224" t="s">
        <v>268</v>
      </c>
      <c r="S17" s="224" t="s">
        <v>268</v>
      </c>
      <c r="T17" s="224" t="s">
        <v>268</v>
      </c>
      <c r="U17" s="224" t="s">
        <v>268</v>
      </c>
      <c r="V17" s="237"/>
      <c r="X17" s="240" t="s">
        <v>277</v>
      </c>
    </row>
    <row r="18" spans="1:24" ht="22.5" customHeight="1">
      <c r="A18" s="235"/>
      <c r="B18" s="241"/>
      <c r="C18" s="226">
        <v>50</v>
      </c>
      <c r="D18" s="227" t="s">
        <v>269</v>
      </c>
      <c r="E18" s="235" t="s">
        <v>270</v>
      </c>
      <c r="F18" s="226">
        <v>100</v>
      </c>
      <c r="G18" s="227" t="s">
        <v>269</v>
      </c>
      <c r="H18" s="239" t="s">
        <v>278</v>
      </c>
      <c r="I18" s="224" t="s">
        <v>268</v>
      </c>
      <c r="J18" s="224" t="s">
        <v>268</v>
      </c>
      <c r="K18" s="224" t="s">
        <v>268</v>
      </c>
      <c r="L18" s="224" t="s">
        <v>268</v>
      </c>
      <c r="M18" s="224" t="s">
        <v>268</v>
      </c>
      <c r="N18" s="224" t="s">
        <v>268</v>
      </c>
      <c r="O18" s="224" t="s">
        <v>268</v>
      </c>
      <c r="P18" s="224" t="s">
        <v>268</v>
      </c>
      <c r="Q18" s="224" t="s">
        <v>268</v>
      </c>
      <c r="R18" s="224" t="s">
        <v>268</v>
      </c>
      <c r="S18" s="224" t="s">
        <v>268</v>
      </c>
      <c r="T18" s="224" t="s">
        <v>268</v>
      </c>
      <c r="U18" s="224" t="s">
        <v>268</v>
      </c>
      <c r="V18" s="237"/>
      <c r="X18" s="240" t="s">
        <v>278</v>
      </c>
    </row>
    <row r="19" spans="1:24" ht="18" customHeight="1">
      <c r="A19" s="235"/>
      <c r="B19" s="235"/>
      <c r="C19" s="235"/>
      <c r="D19" s="235"/>
      <c r="E19" s="235"/>
      <c r="F19" s="235"/>
      <c r="G19" s="235"/>
      <c r="H19" s="236"/>
      <c r="I19" s="224"/>
      <c r="J19" s="223"/>
      <c r="K19" s="223"/>
      <c r="L19" s="223"/>
      <c r="M19" s="223"/>
      <c r="N19" s="223"/>
      <c r="O19" s="223"/>
      <c r="P19" s="223"/>
      <c r="Q19" s="223"/>
      <c r="R19" s="223"/>
      <c r="S19" s="223"/>
      <c r="T19" s="223"/>
      <c r="U19" s="223"/>
      <c r="V19" s="237"/>
      <c r="X19" s="235"/>
    </row>
    <row r="20" spans="1:24" ht="22.5" customHeight="1">
      <c r="A20" s="238" t="s">
        <v>279</v>
      </c>
      <c r="B20" s="238"/>
      <c r="C20" s="238"/>
      <c r="D20" s="238"/>
      <c r="E20" s="238"/>
      <c r="F20" s="238"/>
      <c r="G20" s="238"/>
      <c r="H20" s="239" t="s">
        <v>280</v>
      </c>
      <c r="I20" s="224" t="s">
        <v>281</v>
      </c>
      <c r="J20" s="224" t="s">
        <v>281</v>
      </c>
      <c r="K20" s="224" t="s">
        <v>281</v>
      </c>
      <c r="L20" s="224" t="s">
        <v>281</v>
      </c>
      <c r="M20" s="224" t="s">
        <v>281</v>
      </c>
      <c r="N20" s="224" t="s">
        <v>281</v>
      </c>
      <c r="O20" s="224" t="s">
        <v>281</v>
      </c>
      <c r="P20" s="224" t="s">
        <v>281</v>
      </c>
      <c r="Q20" s="224" t="s">
        <v>281</v>
      </c>
      <c r="R20" s="224" t="s">
        <v>281</v>
      </c>
      <c r="S20" s="224" t="s">
        <v>281</v>
      </c>
      <c r="T20" s="224" t="s">
        <v>281</v>
      </c>
      <c r="U20" s="224" t="s">
        <v>281</v>
      </c>
      <c r="V20" s="237"/>
      <c r="X20" s="240" t="s">
        <v>280</v>
      </c>
    </row>
    <row r="21" spans="1:24" ht="22.5" customHeight="1">
      <c r="A21" s="238" t="s">
        <v>282</v>
      </c>
      <c r="B21" s="238"/>
      <c r="C21" s="238"/>
      <c r="D21" s="238"/>
      <c r="E21" s="238"/>
      <c r="F21" s="238"/>
      <c r="G21" s="238"/>
      <c r="H21" s="239" t="s">
        <v>283</v>
      </c>
      <c r="I21" s="224">
        <f>SUM(J21,P21,S21)</f>
        <v>4</v>
      </c>
      <c r="J21" s="223">
        <v>3</v>
      </c>
      <c r="K21" s="224">
        <v>2</v>
      </c>
      <c r="L21" s="223">
        <v>1</v>
      </c>
      <c r="M21" s="224" t="s">
        <v>284</v>
      </c>
      <c r="N21" s="223">
        <v>1200</v>
      </c>
      <c r="O21" s="223">
        <v>6</v>
      </c>
      <c r="P21" s="224" t="s">
        <v>284</v>
      </c>
      <c r="Q21" s="224" t="s">
        <v>284</v>
      </c>
      <c r="R21" s="224" t="s">
        <v>284</v>
      </c>
      <c r="S21" s="224">
        <v>1</v>
      </c>
      <c r="T21" s="224" t="s">
        <v>285</v>
      </c>
      <c r="U21" s="224">
        <v>4</v>
      </c>
      <c r="V21" s="237"/>
      <c r="X21" s="240" t="s">
        <v>283</v>
      </c>
    </row>
    <row r="22" spans="1:24" ht="22.5" customHeight="1" thickBot="1">
      <c r="A22" s="238" t="s">
        <v>286</v>
      </c>
      <c r="B22" s="238"/>
      <c r="C22" s="238"/>
      <c r="D22" s="238"/>
      <c r="E22" s="238"/>
      <c r="F22" s="238"/>
      <c r="G22" s="238"/>
      <c r="H22" s="239" t="s">
        <v>287</v>
      </c>
      <c r="I22" s="224" t="s">
        <v>288</v>
      </c>
      <c r="J22" s="224" t="s">
        <v>288</v>
      </c>
      <c r="K22" s="224" t="s">
        <v>288</v>
      </c>
      <c r="L22" s="224" t="s">
        <v>288</v>
      </c>
      <c r="M22" s="224" t="s">
        <v>288</v>
      </c>
      <c r="N22" s="224" t="s">
        <v>288</v>
      </c>
      <c r="O22" s="224" t="s">
        <v>288</v>
      </c>
      <c r="P22" s="224" t="s">
        <v>288</v>
      </c>
      <c r="Q22" s="224" t="s">
        <v>288</v>
      </c>
      <c r="R22" s="224" t="s">
        <v>288</v>
      </c>
      <c r="S22" s="224" t="s">
        <v>288</v>
      </c>
      <c r="T22" s="224" t="s">
        <v>288</v>
      </c>
      <c r="U22" s="224" t="s">
        <v>288</v>
      </c>
      <c r="V22" s="237"/>
      <c r="X22" s="240" t="s">
        <v>287</v>
      </c>
    </row>
    <row r="23" spans="1:26" ht="22.5" customHeight="1">
      <c r="A23" s="242"/>
      <c r="B23" s="242"/>
      <c r="C23" s="242"/>
      <c r="D23" s="242"/>
      <c r="E23" s="242"/>
      <c r="F23" s="242"/>
      <c r="G23" s="242"/>
      <c r="H23" s="242"/>
      <c r="I23" s="242"/>
      <c r="J23" s="242"/>
      <c r="K23" s="242"/>
      <c r="L23" s="242"/>
      <c r="M23" s="242"/>
      <c r="N23" s="242"/>
      <c r="O23" s="242"/>
      <c r="P23" s="242"/>
      <c r="Q23" s="242"/>
      <c r="R23" s="242"/>
      <c r="S23" s="242"/>
      <c r="T23" s="242"/>
      <c r="U23" s="243" t="s">
        <v>289</v>
      </c>
      <c r="V23" s="244"/>
      <c r="W23" s="244"/>
      <c r="X23" s="244"/>
      <c r="Y23" s="244"/>
      <c r="Z23" s="244"/>
    </row>
    <row r="24" spans="22:26" ht="22.5" customHeight="1">
      <c r="V24" s="245" t="s">
        <v>290</v>
      </c>
      <c r="W24" s="246"/>
      <c r="X24" s="246"/>
      <c r="Y24" s="246"/>
      <c r="Z24" s="246"/>
    </row>
    <row r="25" spans="22:26" ht="22.5" customHeight="1">
      <c r="V25" s="247"/>
      <c r="W25" s="248"/>
      <c r="X25" s="248"/>
      <c r="Y25" s="248"/>
      <c r="Z25" s="248"/>
    </row>
    <row r="26" spans="1:26" ht="34.5" customHeight="1">
      <c r="A26" s="197" t="s">
        <v>291</v>
      </c>
      <c r="B26" s="197"/>
      <c r="C26" s="197"/>
      <c r="D26" s="197"/>
      <c r="E26" s="197"/>
      <c r="F26" s="197"/>
      <c r="G26" s="197"/>
      <c r="H26" s="197"/>
      <c r="I26" s="197"/>
      <c r="J26" s="197"/>
      <c r="K26" s="197"/>
      <c r="L26" s="197"/>
      <c r="M26" s="197"/>
      <c r="N26" s="197"/>
      <c r="O26" s="197"/>
      <c r="P26" s="198" t="s">
        <v>292</v>
      </c>
      <c r="Q26" s="198"/>
      <c r="R26" s="198"/>
      <c r="S26" s="198"/>
      <c r="T26" s="198"/>
      <c r="U26" s="198"/>
      <c r="V26" s="198"/>
      <c r="W26" s="198"/>
      <c r="X26" s="198"/>
      <c r="Y26" s="198"/>
      <c r="Z26" s="198"/>
    </row>
    <row r="27" spans="21:26" ht="22.5" customHeight="1" thickBot="1">
      <c r="U27" s="200" t="s">
        <v>229</v>
      </c>
      <c r="V27" s="200"/>
      <c r="W27" s="200"/>
      <c r="X27" s="200"/>
      <c r="Y27" s="200"/>
      <c r="Z27" s="200"/>
    </row>
    <row r="28" spans="1:26" ht="22.5" customHeight="1">
      <c r="A28" s="201" t="s">
        <v>234</v>
      </c>
      <c r="B28" s="202"/>
      <c r="C28" s="202"/>
      <c r="D28" s="202"/>
      <c r="E28" s="202"/>
      <c r="F28" s="202"/>
      <c r="G28" s="202"/>
      <c r="H28" s="202"/>
      <c r="I28" s="203" t="s">
        <v>293</v>
      </c>
      <c r="J28" s="203"/>
      <c r="K28" s="203"/>
      <c r="L28" s="203" t="s">
        <v>294</v>
      </c>
      <c r="M28" s="203"/>
      <c r="N28" s="203" t="s">
        <v>295</v>
      </c>
      <c r="O28" s="204"/>
      <c r="P28" s="201" t="s">
        <v>296</v>
      </c>
      <c r="Q28" s="203"/>
      <c r="R28" s="203"/>
      <c r="S28" s="203"/>
      <c r="T28" s="203" t="s">
        <v>297</v>
      </c>
      <c r="U28" s="203"/>
      <c r="V28" s="203"/>
      <c r="W28" s="203"/>
      <c r="X28" s="203"/>
      <c r="Y28" s="203"/>
      <c r="Z28" s="204"/>
    </row>
    <row r="29" spans="1:26" ht="22.5" customHeight="1">
      <c r="A29" s="219" t="s">
        <v>221</v>
      </c>
      <c r="B29" s="219"/>
      <c r="C29" s="219"/>
      <c r="D29" s="219"/>
      <c r="E29" s="220" t="s">
        <v>251</v>
      </c>
      <c r="F29" s="220"/>
      <c r="G29" s="221" t="s">
        <v>222</v>
      </c>
      <c r="H29" s="222"/>
      <c r="I29" s="249">
        <v>108</v>
      </c>
      <c r="J29" s="250"/>
      <c r="K29" s="250"/>
      <c r="L29" s="250">
        <v>108</v>
      </c>
      <c r="M29" s="250"/>
      <c r="N29" s="250" t="s">
        <v>1</v>
      </c>
      <c r="O29" s="250"/>
      <c r="P29" s="211"/>
      <c r="Q29" s="207"/>
      <c r="R29" s="207"/>
      <c r="S29" s="207"/>
      <c r="T29" s="213" t="s">
        <v>224</v>
      </c>
      <c r="U29" s="211"/>
      <c r="V29" s="213" t="s">
        <v>225</v>
      </c>
      <c r="W29" s="251"/>
      <c r="X29" s="251"/>
      <c r="Y29" s="251"/>
      <c r="Z29" s="251"/>
    </row>
    <row r="30" spans="5:26" s="228" customFormat="1" ht="22.5" customHeight="1">
      <c r="E30" s="229" t="s">
        <v>218</v>
      </c>
      <c r="F30" s="229"/>
      <c r="I30" s="252">
        <f>IF((SUM(I32:K45))=(SUM(L30:O30)),(IF((SUM(I32:K45))=0,"×",(SUM(I32:K45)))),"数値が違う")</f>
        <v>107</v>
      </c>
      <c r="J30" s="253"/>
      <c r="K30" s="253"/>
      <c r="L30" s="253">
        <f>IF((SUM(L32:M45))=0,"×",(SUM(L32:M45)))</f>
        <v>101</v>
      </c>
      <c r="M30" s="253"/>
      <c r="N30" s="253">
        <f>IF((SUM(N32:O45))=0,"－",(SUM(N32:O45)))</f>
        <v>6</v>
      </c>
      <c r="O30" s="253"/>
      <c r="P30" s="254" t="s">
        <v>298</v>
      </c>
      <c r="Q30" s="254"/>
      <c r="R30" s="254"/>
      <c r="S30" s="254"/>
      <c r="T30" s="255">
        <v>108</v>
      </c>
      <c r="U30" s="256"/>
      <c r="V30" s="256">
        <f>IF((SUM(U33:V45))=0,"×",(SUM(U33:V45)))</f>
        <v>132</v>
      </c>
      <c r="W30" s="256"/>
      <c r="X30" s="256"/>
      <c r="Y30" s="256"/>
      <c r="Z30" s="256"/>
    </row>
    <row r="31" spans="1:26" ht="18" customHeight="1">
      <c r="A31" s="235"/>
      <c r="B31" s="235"/>
      <c r="C31" s="235"/>
      <c r="D31" s="235"/>
      <c r="E31" s="235"/>
      <c r="F31" s="235"/>
      <c r="G31" s="235"/>
      <c r="H31" s="236"/>
      <c r="I31" s="257"/>
      <c r="J31" s="257"/>
      <c r="K31" s="257"/>
      <c r="L31" s="257"/>
      <c r="M31" s="257"/>
      <c r="N31" s="257"/>
      <c r="O31" s="257"/>
      <c r="P31" s="258"/>
      <c r="Q31" s="258"/>
      <c r="R31" s="258"/>
      <c r="S31" s="258"/>
      <c r="T31" s="259"/>
      <c r="U31" s="235"/>
      <c r="V31" s="260"/>
      <c r="W31" s="260"/>
      <c r="X31" s="260"/>
      <c r="Y31" s="260"/>
      <c r="Z31" s="260"/>
    </row>
    <row r="32" spans="1:26" ht="22.5" customHeight="1">
      <c r="A32" s="238" t="s">
        <v>259</v>
      </c>
      <c r="B32" s="238"/>
      <c r="C32" s="238"/>
      <c r="D32" s="238"/>
      <c r="E32" s="238"/>
      <c r="F32" s="238"/>
      <c r="G32" s="238"/>
      <c r="H32" s="239" t="s">
        <v>260</v>
      </c>
      <c r="I32" s="257" t="str">
        <f aca="true" t="shared" si="1" ref="I32:I41">IF((SUM(L32:O32))=0,"－",(SUM(L32:O32)))</f>
        <v>－</v>
      </c>
      <c r="J32" s="257"/>
      <c r="K32" s="257"/>
      <c r="L32" s="257" t="s">
        <v>1</v>
      </c>
      <c r="M32" s="257"/>
      <c r="N32" s="257" t="s">
        <v>1</v>
      </c>
      <c r="O32" s="257"/>
      <c r="P32" s="258"/>
      <c r="Q32" s="258"/>
      <c r="R32" s="258"/>
      <c r="S32" s="258"/>
      <c r="T32" s="259"/>
      <c r="U32" s="235"/>
      <c r="V32" s="260"/>
      <c r="W32" s="260"/>
      <c r="X32" s="260"/>
      <c r="Y32" s="260"/>
      <c r="Z32" s="260"/>
    </row>
    <row r="33" spans="1:26" ht="22.5" customHeight="1">
      <c r="A33" s="235"/>
      <c r="B33" s="241" t="s">
        <v>262</v>
      </c>
      <c r="C33" s="238" t="s">
        <v>263</v>
      </c>
      <c r="D33" s="238"/>
      <c r="E33" s="238"/>
      <c r="F33" s="238"/>
      <c r="G33" s="238"/>
      <c r="H33" s="239" t="s">
        <v>264</v>
      </c>
      <c r="I33" s="257" t="str">
        <f t="shared" si="1"/>
        <v>－</v>
      </c>
      <c r="J33" s="257"/>
      <c r="K33" s="257"/>
      <c r="L33" s="257" t="s">
        <v>1</v>
      </c>
      <c r="M33" s="257"/>
      <c r="N33" s="257" t="s">
        <v>1</v>
      </c>
      <c r="O33" s="257"/>
      <c r="P33" s="261" t="s">
        <v>299</v>
      </c>
      <c r="Q33" s="261"/>
      <c r="R33" s="261"/>
      <c r="S33" s="261"/>
      <c r="T33" s="262">
        <v>3</v>
      </c>
      <c r="U33" s="257">
        <v>3</v>
      </c>
      <c r="V33" s="257">
        <v>4</v>
      </c>
      <c r="W33" s="257"/>
      <c r="X33" s="257"/>
      <c r="Y33" s="257"/>
      <c r="Z33" s="257"/>
    </row>
    <row r="34" spans="1:26" ht="22.5" customHeight="1">
      <c r="A34" s="235"/>
      <c r="B34" s="241"/>
      <c r="C34" s="226">
        <v>1</v>
      </c>
      <c r="D34" s="227" t="s">
        <v>300</v>
      </c>
      <c r="E34" s="238" t="s">
        <v>266</v>
      </c>
      <c r="F34" s="238"/>
      <c r="G34" s="238"/>
      <c r="H34" s="239" t="s">
        <v>267</v>
      </c>
      <c r="I34" s="257">
        <f t="shared" si="1"/>
        <v>6</v>
      </c>
      <c r="J34" s="257"/>
      <c r="K34" s="257"/>
      <c r="L34" s="257">
        <v>6</v>
      </c>
      <c r="M34" s="257"/>
      <c r="N34" s="257" t="s">
        <v>1</v>
      </c>
      <c r="O34" s="257"/>
      <c r="P34" s="258"/>
      <c r="Q34" s="258"/>
      <c r="R34" s="258"/>
      <c r="S34" s="258"/>
      <c r="T34" s="262"/>
      <c r="U34" s="257"/>
      <c r="V34" s="260"/>
      <c r="W34" s="260"/>
      <c r="X34" s="260"/>
      <c r="Y34" s="260"/>
      <c r="Z34" s="260"/>
    </row>
    <row r="35" spans="1:26" ht="22.5" customHeight="1">
      <c r="A35" s="235"/>
      <c r="B35" s="241"/>
      <c r="C35" s="226">
        <v>1</v>
      </c>
      <c r="D35" s="227" t="s">
        <v>269</v>
      </c>
      <c r="E35" s="235" t="s">
        <v>270</v>
      </c>
      <c r="F35" s="226">
        <v>3</v>
      </c>
      <c r="G35" s="227" t="s">
        <v>269</v>
      </c>
      <c r="H35" s="239" t="s">
        <v>271</v>
      </c>
      <c r="I35" s="257">
        <f t="shared" si="1"/>
        <v>44</v>
      </c>
      <c r="J35" s="257"/>
      <c r="K35" s="257"/>
      <c r="L35" s="257">
        <v>44</v>
      </c>
      <c r="M35" s="257"/>
      <c r="N35" s="257" t="s">
        <v>1</v>
      </c>
      <c r="O35" s="257"/>
      <c r="P35" s="261" t="s">
        <v>301</v>
      </c>
      <c r="Q35" s="261"/>
      <c r="R35" s="261"/>
      <c r="S35" s="261"/>
      <c r="T35" s="262">
        <v>22</v>
      </c>
      <c r="U35" s="257">
        <v>22</v>
      </c>
      <c r="V35" s="257">
        <v>15</v>
      </c>
      <c r="W35" s="257"/>
      <c r="X35" s="257"/>
      <c r="Y35" s="257"/>
      <c r="Z35" s="257"/>
    </row>
    <row r="36" spans="1:26" ht="22.5" customHeight="1">
      <c r="A36" s="235"/>
      <c r="B36" s="241"/>
      <c r="C36" s="226">
        <v>3</v>
      </c>
      <c r="D36" s="227" t="s">
        <v>300</v>
      </c>
      <c r="E36" s="235" t="s">
        <v>302</v>
      </c>
      <c r="F36" s="226">
        <v>5</v>
      </c>
      <c r="G36" s="227" t="s">
        <v>300</v>
      </c>
      <c r="H36" s="239" t="s">
        <v>303</v>
      </c>
      <c r="I36" s="257">
        <f t="shared" si="1"/>
        <v>35</v>
      </c>
      <c r="J36" s="257"/>
      <c r="K36" s="257"/>
      <c r="L36" s="257">
        <v>35</v>
      </c>
      <c r="M36" s="257"/>
      <c r="N36" s="257" t="s">
        <v>1</v>
      </c>
      <c r="O36" s="257"/>
      <c r="P36" s="258"/>
      <c r="Q36" s="258"/>
      <c r="R36" s="258"/>
      <c r="S36" s="258"/>
      <c r="T36" s="259"/>
      <c r="U36" s="235"/>
      <c r="V36" s="260"/>
      <c r="W36" s="260"/>
      <c r="X36" s="260"/>
      <c r="Y36" s="260"/>
      <c r="Z36" s="260"/>
    </row>
    <row r="37" spans="1:26" ht="22.5" customHeight="1">
      <c r="A37" s="235"/>
      <c r="B37" s="241"/>
      <c r="C37" s="226">
        <v>5</v>
      </c>
      <c r="D37" s="227" t="s">
        <v>300</v>
      </c>
      <c r="E37" s="235" t="s">
        <v>302</v>
      </c>
      <c r="F37" s="226">
        <v>10</v>
      </c>
      <c r="G37" s="227" t="s">
        <v>300</v>
      </c>
      <c r="H37" s="239" t="s">
        <v>304</v>
      </c>
      <c r="I37" s="257">
        <f t="shared" si="1"/>
        <v>12</v>
      </c>
      <c r="J37" s="257"/>
      <c r="K37" s="257"/>
      <c r="L37" s="257">
        <v>12</v>
      </c>
      <c r="M37" s="257"/>
      <c r="N37" s="257" t="s">
        <v>1</v>
      </c>
      <c r="O37" s="257"/>
      <c r="P37" s="261" t="s">
        <v>305</v>
      </c>
      <c r="Q37" s="261"/>
      <c r="R37" s="261"/>
      <c r="S37" s="261"/>
      <c r="T37" s="262">
        <v>83</v>
      </c>
      <c r="U37" s="257"/>
      <c r="V37" s="257">
        <v>88</v>
      </c>
      <c r="W37" s="257"/>
      <c r="X37" s="257"/>
      <c r="Y37" s="257"/>
      <c r="Z37" s="257"/>
    </row>
    <row r="38" spans="1:26" ht="22.5" customHeight="1">
      <c r="A38" s="235"/>
      <c r="B38" s="241"/>
      <c r="C38" s="226">
        <v>10</v>
      </c>
      <c r="D38" s="227" t="s">
        <v>306</v>
      </c>
      <c r="E38" s="235" t="s">
        <v>307</v>
      </c>
      <c r="F38" s="226">
        <v>20</v>
      </c>
      <c r="G38" s="227" t="s">
        <v>306</v>
      </c>
      <c r="H38" s="239" t="s">
        <v>308</v>
      </c>
      <c r="I38" s="257" t="str">
        <f t="shared" si="1"/>
        <v>－</v>
      </c>
      <c r="J38" s="257"/>
      <c r="K38" s="257"/>
      <c r="L38" s="257" t="s">
        <v>1</v>
      </c>
      <c r="M38" s="257"/>
      <c r="N38" s="257" t="s">
        <v>1</v>
      </c>
      <c r="O38" s="257"/>
      <c r="P38" s="258"/>
      <c r="Q38" s="258"/>
      <c r="R38" s="258"/>
      <c r="S38" s="258"/>
      <c r="T38" s="259"/>
      <c r="U38" s="257"/>
      <c r="V38" s="257"/>
      <c r="W38" s="260"/>
      <c r="X38" s="260"/>
      <c r="Y38" s="260"/>
      <c r="Z38" s="260"/>
    </row>
    <row r="39" spans="1:26" ht="22.5" customHeight="1">
      <c r="A39" s="235"/>
      <c r="B39" s="241"/>
      <c r="C39" s="226">
        <v>20</v>
      </c>
      <c r="D39" s="227" t="s">
        <v>306</v>
      </c>
      <c r="E39" s="235" t="s">
        <v>307</v>
      </c>
      <c r="F39" s="226">
        <v>30</v>
      </c>
      <c r="G39" s="227" t="s">
        <v>306</v>
      </c>
      <c r="H39" s="239" t="s">
        <v>309</v>
      </c>
      <c r="I39" s="257">
        <f t="shared" si="1"/>
        <v>4</v>
      </c>
      <c r="J39" s="257"/>
      <c r="K39" s="257"/>
      <c r="L39" s="257" t="s">
        <v>1</v>
      </c>
      <c r="M39" s="257"/>
      <c r="N39" s="257">
        <v>4</v>
      </c>
      <c r="O39" s="257"/>
      <c r="P39" s="258"/>
      <c r="Q39" s="258"/>
      <c r="R39" s="258"/>
      <c r="S39" s="258"/>
      <c r="T39" s="259"/>
      <c r="U39" s="257"/>
      <c r="V39" s="257"/>
      <c r="W39" s="260"/>
      <c r="X39" s="260"/>
      <c r="Y39" s="260"/>
      <c r="Z39" s="260"/>
    </row>
    <row r="40" spans="1:26" ht="22.5" customHeight="1">
      <c r="A40" s="235"/>
      <c r="B40" s="241"/>
      <c r="C40" s="226">
        <v>30</v>
      </c>
      <c r="D40" s="227" t="s">
        <v>306</v>
      </c>
      <c r="E40" s="235" t="s">
        <v>307</v>
      </c>
      <c r="F40" s="226">
        <v>50</v>
      </c>
      <c r="G40" s="227" t="s">
        <v>306</v>
      </c>
      <c r="H40" s="239" t="s">
        <v>310</v>
      </c>
      <c r="I40" s="257" t="str">
        <f t="shared" si="1"/>
        <v>－</v>
      </c>
      <c r="J40" s="257"/>
      <c r="K40" s="257"/>
      <c r="L40" s="257" t="s">
        <v>1</v>
      </c>
      <c r="M40" s="257"/>
      <c r="N40" s="257" t="s">
        <v>1</v>
      </c>
      <c r="O40" s="257"/>
      <c r="P40" s="258"/>
      <c r="Q40" s="258"/>
      <c r="R40" s="258"/>
      <c r="S40" s="258"/>
      <c r="T40" s="259"/>
      <c r="U40" s="257"/>
      <c r="V40" s="257"/>
      <c r="W40" s="260"/>
      <c r="X40" s="260"/>
      <c r="Y40" s="260"/>
      <c r="Z40" s="260"/>
    </row>
    <row r="41" spans="1:26" ht="22.5" customHeight="1">
      <c r="A41" s="235"/>
      <c r="B41" s="241"/>
      <c r="C41" s="226">
        <v>50</v>
      </c>
      <c r="D41" s="227" t="s">
        <v>306</v>
      </c>
      <c r="E41" s="235" t="s">
        <v>307</v>
      </c>
      <c r="F41" s="226">
        <v>100</v>
      </c>
      <c r="G41" s="227" t="s">
        <v>306</v>
      </c>
      <c r="H41" s="239" t="s">
        <v>311</v>
      </c>
      <c r="I41" s="257" t="str">
        <f t="shared" si="1"/>
        <v>－</v>
      </c>
      <c r="J41" s="257"/>
      <c r="K41" s="257"/>
      <c r="L41" s="257" t="s">
        <v>1</v>
      </c>
      <c r="M41" s="257"/>
      <c r="N41" s="257" t="s">
        <v>1</v>
      </c>
      <c r="O41" s="257"/>
      <c r="P41" s="258"/>
      <c r="Q41" s="258"/>
      <c r="R41" s="258"/>
      <c r="S41" s="258"/>
      <c r="T41" s="259"/>
      <c r="U41" s="257"/>
      <c r="V41" s="257"/>
      <c r="W41" s="260"/>
      <c r="X41" s="260"/>
      <c r="Y41" s="260"/>
      <c r="Z41" s="260"/>
    </row>
    <row r="42" spans="1:26" ht="18" customHeight="1">
      <c r="A42" s="235"/>
      <c r="B42" s="235"/>
      <c r="C42" s="235"/>
      <c r="D42" s="235"/>
      <c r="E42" s="235"/>
      <c r="F42" s="235"/>
      <c r="G42" s="235"/>
      <c r="H42" s="236"/>
      <c r="I42" s="257"/>
      <c r="J42" s="257"/>
      <c r="K42" s="257"/>
      <c r="L42" s="257"/>
      <c r="M42" s="257"/>
      <c r="N42" s="257"/>
      <c r="O42" s="257"/>
      <c r="P42" s="258"/>
      <c r="Q42" s="258"/>
      <c r="R42" s="258"/>
      <c r="S42" s="258"/>
      <c r="T42" s="259"/>
      <c r="U42" s="257"/>
      <c r="V42" s="257"/>
      <c r="W42" s="260"/>
      <c r="X42" s="260"/>
      <c r="Y42" s="260"/>
      <c r="Z42" s="260"/>
    </row>
    <row r="43" spans="1:26" ht="22.5" customHeight="1">
      <c r="A43" s="238" t="s">
        <v>279</v>
      </c>
      <c r="B43" s="238"/>
      <c r="C43" s="238"/>
      <c r="D43" s="238"/>
      <c r="E43" s="238"/>
      <c r="F43" s="238"/>
      <c r="G43" s="238"/>
      <c r="H43" s="239" t="s">
        <v>280</v>
      </c>
      <c r="I43" s="257" t="str">
        <f>IF((SUM(L43:O43))=0,"－",(SUM(L43:O43)))</f>
        <v>－</v>
      </c>
      <c r="J43" s="257"/>
      <c r="K43" s="257"/>
      <c r="L43" s="257" t="s">
        <v>1</v>
      </c>
      <c r="M43" s="257"/>
      <c r="N43" s="257" t="s">
        <v>1</v>
      </c>
      <c r="O43" s="257"/>
      <c r="P43" s="258"/>
      <c r="Q43" s="258"/>
      <c r="R43" s="258"/>
      <c r="S43" s="258"/>
      <c r="T43" s="259"/>
      <c r="U43" s="257"/>
      <c r="V43" s="257"/>
      <c r="W43" s="260"/>
      <c r="X43" s="260"/>
      <c r="Y43" s="260"/>
      <c r="Z43" s="260"/>
    </row>
    <row r="44" spans="1:26" ht="22.5" customHeight="1">
      <c r="A44" s="238" t="s">
        <v>282</v>
      </c>
      <c r="B44" s="238"/>
      <c r="C44" s="238"/>
      <c r="D44" s="238"/>
      <c r="E44" s="238"/>
      <c r="F44" s="238"/>
      <c r="G44" s="238"/>
      <c r="H44" s="239" t="s">
        <v>283</v>
      </c>
      <c r="I44" s="257">
        <f>IF((SUM(L44:O44))=0,"－",(SUM(L44:O44)))</f>
        <v>6</v>
      </c>
      <c r="J44" s="257"/>
      <c r="K44" s="257"/>
      <c r="L44" s="257">
        <v>4</v>
      </c>
      <c r="M44" s="257"/>
      <c r="N44" s="257">
        <v>2</v>
      </c>
      <c r="O44" s="257"/>
      <c r="P44" s="258"/>
      <c r="Q44" s="258"/>
      <c r="R44" s="258"/>
      <c r="S44" s="258"/>
      <c r="T44" s="259"/>
      <c r="U44" s="257"/>
      <c r="V44" s="257"/>
      <c r="W44" s="260"/>
      <c r="X44" s="260"/>
      <c r="Y44" s="260"/>
      <c r="Z44" s="260"/>
    </row>
    <row r="45" spans="1:26" ht="22.5" customHeight="1" thickBot="1">
      <c r="A45" s="238" t="s">
        <v>286</v>
      </c>
      <c r="B45" s="238"/>
      <c r="C45" s="238"/>
      <c r="D45" s="238"/>
      <c r="E45" s="238"/>
      <c r="F45" s="238"/>
      <c r="G45" s="238"/>
      <c r="H45" s="239" t="s">
        <v>287</v>
      </c>
      <c r="I45" s="257" t="str">
        <f>IF((SUM(L45:O45))=0,"－",(SUM(L45:O45)))</f>
        <v>－</v>
      </c>
      <c r="J45" s="257"/>
      <c r="K45" s="257"/>
      <c r="L45" s="257" t="s">
        <v>1</v>
      </c>
      <c r="M45" s="257"/>
      <c r="N45" s="257" t="s">
        <v>1</v>
      </c>
      <c r="O45" s="257"/>
      <c r="P45" s="258"/>
      <c r="Q45" s="258"/>
      <c r="R45" s="258"/>
      <c r="S45" s="258"/>
      <c r="T45" s="263"/>
      <c r="U45" s="264"/>
      <c r="V45" s="264"/>
      <c r="W45" s="265"/>
      <c r="X45" s="265"/>
      <c r="Y45" s="265"/>
      <c r="Z45" s="265"/>
    </row>
    <row r="46" spans="1:26" ht="22.5" customHeight="1">
      <c r="A46" s="242"/>
      <c r="B46" s="242"/>
      <c r="C46" s="242"/>
      <c r="D46" s="242"/>
      <c r="E46" s="242"/>
      <c r="F46" s="242"/>
      <c r="G46" s="242"/>
      <c r="H46" s="242"/>
      <c r="I46" s="242"/>
      <c r="J46" s="242"/>
      <c r="K46" s="242"/>
      <c r="L46" s="242"/>
      <c r="M46" s="242"/>
      <c r="N46" s="242"/>
      <c r="O46" s="242"/>
      <c r="P46" s="242"/>
      <c r="Q46" s="242"/>
      <c r="R46" s="242"/>
      <c r="S46" s="242"/>
      <c r="T46" s="242"/>
      <c r="U46" s="243" t="s">
        <v>289</v>
      </c>
      <c r="V46" s="244"/>
      <c r="W46" s="244"/>
      <c r="X46" s="244"/>
      <c r="Y46" s="244"/>
      <c r="Z46" s="244"/>
    </row>
    <row r="47" spans="22:26" ht="22.5" customHeight="1">
      <c r="V47" s="245" t="s">
        <v>290</v>
      </c>
      <c r="W47" s="246"/>
      <c r="X47" s="246"/>
      <c r="Y47" s="246"/>
      <c r="Z47" s="246"/>
    </row>
  </sheetData>
  <mergeCells count="135">
    <mergeCell ref="U2:Z2"/>
    <mergeCell ref="U27:Z27"/>
    <mergeCell ref="A20:G20"/>
    <mergeCell ref="A21:G21"/>
    <mergeCell ref="A22:G22"/>
    <mergeCell ref="G6:H6"/>
    <mergeCell ref="E7:F7"/>
    <mergeCell ref="A6:D6"/>
    <mergeCell ref="E11:G11"/>
    <mergeCell ref="B10:B18"/>
    <mergeCell ref="S3:U3"/>
    <mergeCell ref="C10:G10"/>
    <mergeCell ref="L4:M4"/>
    <mergeCell ref="J3:O3"/>
    <mergeCell ref="I3:I5"/>
    <mergeCell ref="A3:H5"/>
    <mergeCell ref="K4:K5"/>
    <mergeCell ref="E6:F6"/>
    <mergeCell ref="V24:Z24"/>
    <mergeCell ref="A1:O1"/>
    <mergeCell ref="P1:Z1"/>
    <mergeCell ref="V6:W6"/>
    <mergeCell ref="V3:Z5"/>
    <mergeCell ref="U23:Z23"/>
    <mergeCell ref="P4:P5"/>
    <mergeCell ref="S4:S5"/>
    <mergeCell ref="P3:R3"/>
    <mergeCell ref="A9:G9"/>
    <mergeCell ref="A26:O26"/>
    <mergeCell ref="P26:Z26"/>
    <mergeCell ref="A28:H28"/>
    <mergeCell ref="I28:K28"/>
    <mergeCell ref="L28:M28"/>
    <mergeCell ref="N28:O28"/>
    <mergeCell ref="T28:Z28"/>
    <mergeCell ref="P28:S29"/>
    <mergeCell ref="I29:K29"/>
    <mergeCell ref="L29:M29"/>
    <mergeCell ref="P31:S31"/>
    <mergeCell ref="I30:K30"/>
    <mergeCell ref="L30:M30"/>
    <mergeCell ref="N30:O30"/>
    <mergeCell ref="I31:K31"/>
    <mergeCell ref="L31:M31"/>
    <mergeCell ref="N31:O31"/>
    <mergeCell ref="P30:S30"/>
    <mergeCell ref="E34:G34"/>
    <mergeCell ref="A43:G43"/>
    <mergeCell ref="A29:D29"/>
    <mergeCell ref="E30:F30"/>
    <mergeCell ref="G29:H29"/>
    <mergeCell ref="A32:G32"/>
    <mergeCell ref="P32:S32"/>
    <mergeCell ref="I33:K33"/>
    <mergeCell ref="A44:G44"/>
    <mergeCell ref="A45:G45"/>
    <mergeCell ref="I32:K32"/>
    <mergeCell ref="L32:M32"/>
    <mergeCell ref="L34:M34"/>
    <mergeCell ref="L36:M36"/>
    <mergeCell ref="B33:B41"/>
    <mergeCell ref="C33:G33"/>
    <mergeCell ref="N34:O34"/>
    <mergeCell ref="P34:S34"/>
    <mergeCell ref="I35:K35"/>
    <mergeCell ref="L35:M35"/>
    <mergeCell ref="N35:O35"/>
    <mergeCell ref="I34:K34"/>
    <mergeCell ref="N36:O36"/>
    <mergeCell ref="P36:S36"/>
    <mergeCell ref="I37:K37"/>
    <mergeCell ref="L37:M37"/>
    <mergeCell ref="N37:O37"/>
    <mergeCell ref="I36:K36"/>
    <mergeCell ref="N38:O38"/>
    <mergeCell ref="P38:S38"/>
    <mergeCell ref="I39:K39"/>
    <mergeCell ref="N39:O39"/>
    <mergeCell ref="P39:S39"/>
    <mergeCell ref="I38:K38"/>
    <mergeCell ref="I41:K41"/>
    <mergeCell ref="N41:O41"/>
    <mergeCell ref="P41:S41"/>
    <mergeCell ref="I40:K40"/>
    <mergeCell ref="N40:O40"/>
    <mergeCell ref="P40:S40"/>
    <mergeCell ref="I43:K43"/>
    <mergeCell ref="N43:O43"/>
    <mergeCell ref="P43:S43"/>
    <mergeCell ref="U42:V42"/>
    <mergeCell ref="U43:V43"/>
    <mergeCell ref="I42:K42"/>
    <mergeCell ref="L42:M42"/>
    <mergeCell ref="N42:O42"/>
    <mergeCell ref="P42:S42"/>
    <mergeCell ref="N44:O44"/>
    <mergeCell ref="I44:K44"/>
    <mergeCell ref="L44:M44"/>
    <mergeCell ref="P44:S44"/>
    <mergeCell ref="I45:K45"/>
    <mergeCell ref="L45:M45"/>
    <mergeCell ref="N45:O45"/>
    <mergeCell ref="P45:S45"/>
    <mergeCell ref="U46:Z46"/>
    <mergeCell ref="V47:Z47"/>
    <mergeCell ref="N32:O32"/>
    <mergeCell ref="L33:M33"/>
    <mergeCell ref="L38:M38"/>
    <mergeCell ref="L39:M39"/>
    <mergeCell ref="L40:M40"/>
    <mergeCell ref="L41:M41"/>
    <mergeCell ref="L43:M43"/>
    <mergeCell ref="N33:O33"/>
    <mergeCell ref="U44:V44"/>
    <mergeCell ref="U45:V45"/>
    <mergeCell ref="P33:S33"/>
    <mergeCell ref="P35:S35"/>
    <mergeCell ref="P37:S37"/>
    <mergeCell ref="U40:V40"/>
    <mergeCell ref="U41:V41"/>
    <mergeCell ref="U38:V38"/>
    <mergeCell ref="U39:V39"/>
    <mergeCell ref="V37:Z37"/>
    <mergeCell ref="N29:O29"/>
    <mergeCell ref="E29:F29"/>
    <mergeCell ref="T29:U29"/>
    <mergeCell ref="V29:Z29"/>
    <mergeCell ref="V30:Z30"/>
    <mergeCell ref="V33:Z33"/>
    <mergeCell ref="V35:Z35"/>
    <mergeCell ref="T30:U30"/>
    <mergeCell ref="T37:U37"/>
    <mergeCell ref="T33:U33"/>
    <mergeCell ref="T34:U34"/>
    <mergeCell ref="T35:U35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46"/>
  <sheetViews>
    <sheetView showGridLines="0" zoomScaleSheetLayoutView="50" workbookViewId="0" topLeftCell="A1">
      <selection activeCell="A1" sqref="A1:Q1"/>
    </sheetView>
  </sheetViews>
  <sheetFormatPr defaultColWidth="9.00390625" defaultRowHeight="22.5" customHeight="1"/>
  <cols>
    <col min="1" max="1" width="1.625" style="2" customWidth="1"/>
    <col min="2" max="2" width="3.625" style="2" customWidth="1"/>
    <col min="3" max="3" width="4.625" style="2" customWidth="1"/>
    <col min="4" max="4" width="2.125" style="2" customWidth="1"/>
    <col min="5" max="5" width="3.125" style="2" customWidth="1"/>
    <col min="6" max="6" width="4.625" style="2" customWidth="1"/>
    <col min="7" max="7" width="2.125" style="2" customWidth="1"/>
    <col min="8" max="8" width="3.625" style="2" customWidth="1"/>
    <col min="9" max="10" width="12.125" style="2" customWidth="1"/>
    <col min="11" max="11" width="4.625" style="2" customWidth="1"/>
    <col min="12" max="12" width="8.125" style="2" customWidth="1"/>
    <col min="13" max="13" width="12.125" style="2" customWidth="1"/>
    <col min="14" max="14" width="8.125" style="2" customWidth="1"/>
    <col min="15" max="15" width="4.625" style="2" customWidth="1"/>
    <col min="16" max="16" width="12.125" style="2" customWidth="1"/>
    <col min="17" max="17" width="12.625" style="2" customWidth="1"/>
    <col min="18" max="18" width="12.125" style="2" customWidth="1"/>
    <col min="19" max="19" width="9.125" style="2" customWidth="1"/>
    <col min="20" max="20" width="3.625" style="2" customWidth="1"/>
    <col min="21" max="21" width="12.125" style="2" customWidth="1"/>
    <col min="22" max="22" width="6.625" style="2" customWidth="1"/>
    <col min="23" max="23" width="6.125" style="2" customWidth="1"/>
    <col min="24" max="24" width="12.125" style="2" customWidth="1"/>
    <col min="25" max="25" width="3.625" style="2" customWidth="1"/>
    <col min="26" max="26" width="9.125" style="2" customWidth="1"/>
    <col min="27" max="27" width="12.125" style="2" customWidth="1"/>
    <col min="28" max="28" width="6.625" style="2" customWidth="1"/>
    <col min="29" max="30" width="3.625" style="2" customWidth="1"/>
    <col min="31" max="31" width="6.625" style="2" customWidth="1"/>
    <col min="32" max="16384" width="12.625" style="2" customWidth="1"/>
  </cols>
  <sheetData>
    <row r="1" spans="1:31" ht="34.5" customHeight="1">
      <c r="A1" s="68" t="s">
        <v>34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95" t="s">
        <v>35</v>
      </c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</row>
    <row r="2" spans="27:31" ht="22.5" customHeight="1" thickBot="1">
      <c r="AA2" s="69" t="s">
        <v>230</v>
      </c>
      <c r="AB2" s="69"/>
      <c r="AC2" s="69"/>
      <c r="AD2" s="69"/>
      <c r="AE2" s="69"/>
    </row>
    <row r="3" spans="1:31" ht="22.5" customHeight="1">
      <c r="A3" s="87" t="s">
        <v>2</v>
      </c>
      <c r="B3" s="102"/>
      <c r="C3" s="102"/>
      <c r="D3" s="102"/>
      <c r="E3" s="102"/>
      <c r="F3" s="102"/>
      <c r="G3" s="102"/>
      <c r="H3" s="102"/>
      <c r="I3" s="100" t="s">
        <v>31</v>
      </c>
      <c r="J3" s="100" t="s">
        <v>36</v>
      </c>
      <c r="K3" s="100"/>
      <c r="L3" s="100"/>
      <c r="M3" s="100" t="s">
        <v>30</v>
      </c>
      <c r="N3" s="100" t="s">
        <v>37</v>
      </c>
      <c r="O3" s="102"/>
      <c r="P3" s="100" t="s">
        <v>32</v>
      </c>
      <c r="Q3" s="115"/>
      <c r="R3" s="87" t="s">
        <v>52</v>
      </c>
      <c r="S3" s="100" t="s">
        <v>38</v>
      </c>
      <c r="T3" s="102"/>
      <c r="U3" s="100" t="s">
        <v>39</v>
      </c>
      <c r="V3" s="99" t="s">
        <v>217</v>
      </c>
      <c r="W3" s="99"/>
      <c r="X3" s="100" t="s">
        <v>53</v>
      </c>
      <c r="Y3" s="100" t="s">
        <v>54</v>
      </c>
      <c r="Z3" s="102"/>
      <c r="AA3" s="3" t="s">
        <v>40</v>
      </c>
      <c r="AB3" s="100" t="s">
        <v>41</v>
      </c>
      <c r="AC3" s="100"/>
      <c r="AD3" s="100"/>
      <c r="AE3" s="115"/>
    </row>
    <row r="4" spans="1:31" ht="22.5" customHeight="1">
      <c r="A4" s="75"/>
      <c r="B4" s="104"/>
      <c r="C4" s="104"/>
      <c r="D4" s="104"/>
      <c r="E4" s="104"/>
      <c r="F4" s="104"/>
      <c r="G4" s="104"/>
      <c r="H4" s="104"/>
      <c r="I4" s="101"/>
      <c r="J4" s="5" t="s">
        <v>42</v>
      </c>
      <c r="K4" s="101" t="s">
        <v>40</v>
      </c>
      <c r="L4" s="101"/>
      <c r="M4" s="101"/>
      <c r="N4" s="104"/>
      <c r="O4" s="104"/>
      <c r="P4" s="5" t="s">
        <v>43</v>
      </c>
      <c r="Q4" s="6" t="s">
        <v>44</v>
      </c>
      <c r="R4" s="119"/>
      <c r="S4" s="104"/>
      <c r="T4" s="104"/>
      <c r="U4" s="101"/>
      <c r="V4" s="106" t="s">
        <v>55</v>
      </c>
      <c r="W4" s="106"/>
      <c r="X4" s="101"/>
      <c r="Y4" s="104"/>
      <c r="Z4" s="104"/>
      <c r="AA4" s="8" t="s">
        <v>56</v>
      </c>
      <c r="AB4" s="101"/>
      <c r="AC4" s="101"/>
      <c r="AD4" s="101"/>
      <c r="AE4" s="116"/>
    </row>
    <row r="5" spans="1:31" ht="22.5" customHeight="1">
      <c r="A5" s="138" t="s">
        <v>3</v>
      </c>
      <c r="B5" s="138"/>
      <c r="C5" s="138"/>
      <c r="D5" s="138"/>
      <c r="E5" s="137" t="s">
        <v>227</v>
      </c>
      <c r="F5" s="137"/>
      <c r="G5" s="139" t="s">
        <v>4</v>
      </c>
      <c r="H5" s="140"/>
      <c r="I5" s="1">
        <v>79</v>
      </c>
      <c r="J5" s="1">
        <v>14</v>
      </c>
      <c r="K5" s="136" t="str">
        <f>IF((SUM(K7:L20))=0,"－",(SUM(K7:L20)))</f>
        <v>－</v>
      </c>
      <c r="L5" s="136"/>
      <c r="M5" s="1">
        <v>33</v>
      </c>
      <c r="N5" s="136" t="str">
        <f>IF((SUM(N7:O20))=0,"－",(SUM(N7:O20)))</f>
        <v>－</v>
      </c>
      <c r="O5" s="136"/>
      <c r="P5" s="1" t="str">
        <f>IF((SUM(P7:P20))=0,"－",(SUM(P7:P20)))</f>
        <v>－</v>
      </c>
      <c r="Q5" s="1">
        <v>18</v>
      </c>
      <c r="R5" s="1" t="str">
        <f>IF((SUM(R7:R20))=0,"－",(SUM(R7:R20)))</f>
        <v>－</v>
      </c>
      <c r="S5" s="136" t="str">
        <f>IF((SUM(S7:T20))=0,"－",(SUM(S7:T20)))</f>
        <v>－</v>
      </c>
      <c r="T5" s="136"/>
      <c r="U5" s="1">
        <v>1</v>
      </c>
      <c r="V5" s="136">
        <v>5</v>
      </c>
      <c r="W5" s="136"/>
      <c r="X5" s="1">
        <v>2</v>
      </c>
      <c r="Y5" s="136">
        <v>1</v>
      </c>
      <c r="Z5" s="136"/>
      <c r="AA5" s="1">
        <v>5</v>
      </c>
      <c r="AB5" s="142" t="s">
        <v>226</v>
      </c>
      <c r="AC5" s="143"/>
      <c r="AD5" s="59" t="s">
        <v>227</v>
      </c>
      <c r="AE5" s="56" t="s">
        <v>4</v>
      </c>
    </row>
    <row r="6" spans="5:30" s="10" customFormat="1" ht="22.5" customHeight="1">
      <c r="E6" s="147" t="s">
        <v>218</v>
      </c>
      <c r="F6" s="147"/>
      <c r="I6" s="55">
        <f>SUM(I8:I21)</f>
        <v>92</v>
      </c>
      <c r="J6" s="54">
        <f>IF((SUM(J8:J21))=0,"－",(SUM(J8:J21)))</f>
        <v>14</v>
      </c>
      <c r="K6" s="144" t="str">
        <f>IF((SUM(K8:L21))=0,"－",(SUM(K8:L21)))</f>
        <v>－</v>
      </c>
      <c r="L6" s="144"/>
      <c r="M6" s="54">
        <f>IF((SUM(M8:M21))=0,"－",(SUM(M8:M21)))</f>
        <v>36</v>
      </c>
      <c r="N6" s="144" t="str">
        <f>IF((SUM(N8:O21))=0,"－",(SUM(N8:O21)))</f>
        <v>－</v>
      </c>
      <c r="O6" s="144"/>
      <c r="P6" s="54" t="str">
        <f>IF((SUM(P8:P21))=0,"－",(SUM(P8:P21)))</f>
        <v>－</v>
      </c>
      <c r="Q6" s="54">
        <f>IF((SUM(Q8:Q21))=0,"－",(SUM(Q8:Q21)))</f>
        <v>30</v>
      </c>
      <c r="R6" s="54" t="str">
        <f>IF((SUM(R8:R21))=0,"－",(SUM(R8:R21)))</f>
        <v>－</v>
      </c>
      <c r="S6" s="144" t="str">
        <f>IF((SUM(S8:T21))=0,"－",(SUM(S8:T21)))</f>
        <v>－</v>
      </c>
      <c r="T6" s="144"/>
      <c r="U6" s="54">
        <f>IF((SUM(U8:U21))=0,"－",(SUM(U8:U21)))</f>
        <v>2</v>
      </c>
      <c r="V6" s="144">
        <f>IF((SUM(V8:W21))=0,"－",(SUM(V8:W21)))</f>
        <v>4</v>
      </c>
      <c r="W6" s="144"/>
      <c r="X6" s="54" t="str">
        <f>IF((SUM(X8:X21))=0,"－",(SUM(X8:X21)))</f>
        <v>－</v>
      </c>
      <c r="Y6" s="144">
        <f>IF((SUM(Y8:Z21))=0,"－",(SUM(Y8:Z21)))</f>
        <v>1</v>
      </c>
      <c r="Z6" s="144"/>
      <c r="AA6" s="58">
        <f>IF((SUM(AA8:AA21))=0,"－",(SUM(AA8:AA21)))</f>
        <v>5</v>
      </c>
      <c r="AD6" s="9" t="s">
        <v>218</v>
      </c>
    </row>
    <row r="7" spans="1:29" ht="22.5" customHeight="1">
      <c r="A7" s="11"/>
      <c r="B7" s="11"/>
      <c r="C7" s="11"/>
      <c r="D7" s="11"/>
      <c r="E7" s="11"/>
      <c r="F7" s="11"/>
      <c r="G7" s="11"/>
      <c r="H7" s="12"/>
      <c r="I7" s="1"/>
      <c r="J7" s="1"/>
      <c r="K7" s="135"/>
      <c r="L7" s="135"/>
      <c r="M7" s="1"/>
      <c r="N7" s="135"/>
      <c r="O7" s="135"/>
      <c r="P7" s="1"/>
      <c r="Q7" s="1"/>
      <c r="R7" s="1"/>
      <c r="S7" s="135"/>
      <c r="T7" s="135"/>
      <c r="U7" s="1"/>
      <c r="V7" s="135"/>
      <c r="W7" s="135"/>
      <c r="X7" s="1"/>
      <c r="Y7" s="135"/>
      <c r="Z7" s="135"/>
      <c r="AA7" s="1"/>
      <c r="AB7" s="13"/>
      <c r="AC7" s="11"/>
    </row>
    <row r="8" spans="1:29" ht="22.5" customHeight="1">
      <c r="A8" s="76" t="s">
        <v>6</v>
      </c>
      <c r="B8" s="76"/>
      <c r="C8" s="76"/>
      <c r="D8" s="76"/>
      <c r="E8" s="76"/>
      <c r="F8" s="76"/>
      <c r="G8" s="76"/>
      <c r="H8" s="14" t="s">
        <v>7</v>
      </c>
      <c r="I8" s="1" t="str">
        <f>IF((SUM(J8:AA8))=0,"－",(SUM(J8:AA8)))</f>
        <v>－</v>
      </c>
      <c r="J8" s="15" t="s">
        <v>45</v>
      </c>
      <c r="K8" s="135" t="s">
        <v>1</v>
      </c>
      <c r="L8" s="135"/>
      <c r="M8" s="15" t="s">
        <v>45</v>
      </c>
      <c r="N8" s="135" t="s">
        <v>1</v>
      </c>
      <c r="O8" s="135"/>
      <c r="P8" s="15" t="s">
        <v>45</v>
      </c>
      <c r="Q8" s="15" t="s">
        <v>45</v>
      </c>
      <c r="R8" s="15" t="s">
        <v>45</v>
      </c>
      <c r="S8" s="135" t="s">
        <v>1</v>
      </c>
      <c r="T8" s="135"/>
      <c r="U8" s="15" t="s">
        <v>45</v>
      </c>
      <c r="V8" s="135" t="s">
        <v>1</v>
      </c>
      <c r="W8" s="135"/>
      <c r="X8" s="15" t="s">
        <v>45</v>
      </c>
      <c r="Y8" s="135" t="s">
        <v>1</v>
      </c>
      <c r="Z8" s="135"/>
      <c r="AA8" s="15" t="s">
        <v>45</v>
      </c>
      <c r="AB8" s="13"/>
      <c r="AC8" s="16" t="s">
        <v>7</v>
      </c>
    </row>
    <row r="9" spans="1:29" ht="22.5" customHeight="1">
      <c r="A9" s="11"/>
      <c r="B9" s="127" t="s">
        <v>8</v>
      </c>
      <c r="C9" s="76" t="s">
        <v>9</v>
      </c>
      <c r="D9" s="76"/>
      <c r="E9" s="76"/>
      <c r="F9" s="76"/>
      <c r="G9" s="76"/>
      <c r="H9" s="14" t="s">
        <v>10</v>
      </c>
      <c r="I9" s="1" t="str">
        <f aca="true" t="shared" si="0" ref="I9:I21">IF((SUM(J9:AA9))=0,"－",(SUM(J9:AA9)))</f>
        <v>－</v>
      </c>
      <c r="J9" s="15" t="s">
        <v>45</v>
      </c>
      <c r="K9" s="135" t="s">
        <v>1</v>
      </c>
      <c r="L9" s="135"/>
      <c r="M9" s="15" t="s">
        <v>45</v>
      </c>
      <c r="N9" s="135" t="s">
        <v>1</v>
      </c>
      <c r="O9" s="135"/>
      <c r="P9" s="15" t="s">
        <v>45</v>
      </c>
      <c r="Q9" s="15" t="s">
        <v>45</v>
      </c>
      <c r="R9" s="15" t="s">
        <v>45</v>
      </c>
      <c r="S9" s="135" t="s">
        <v>1</v>
      </c>
      <c r="T9" s="135"/>
      <c r="U9" s="15" t="s">
        <v>45</v>
      </c>
      <c r="V9" s="135" t="s">
        <v>1</v>
      </c>
      <c r="W9" s="135"/>
      <c r="X9" s="15" t="s">
        <v>45</v>
      </c>
      <c r="Y9" s="135" t="s">
        <v>1</v>
      </c>
      <c r="Z9" s="135"/>
      <c r="AA9" s="15" t="s">
        <v>45</v>
      </c>
      <c r="AB9" s="13"/>
      <c r="AC9" s="16" t="s">
        <v>10</v>
      </c>
    </row>
    <row r="10" spans="1:29" ht="22.5" customHeight="1">
      <c r="A10" s="11"/>
      <c r="B10" s="127"/>
      <c r="C10" s="17">
        <v>1</v>
      </c>
      <c r="D10" s="18" t="s">
        <v>11</v>
      </c>
      <c r="E10" s="76" t="s">
        <v>12</v>
      </c>
      <c r="F10" s="76"/>
      <c r="G10" s="76"/>
      <c r="H10" s="14" t="s">
        <v>13</v>
      </c>
      <c r="I10" s="1">
        <f t="shared" si="0"/>
        <v>6</v>
      </c>
      <c r="J10" s="15" t="s">
        <v>45</v>
      </c>
      <c r="K10" s="135" t="s">
        <v>1</v>
      </c>
      <c r="L10" s="135"/>
      <c r="M10" s="15">
        <v>2</v>
      </c>
      <c r="N10" s="135" t="s">
        <v>1</v>
      </c>
      <c r="O10" s="135"/>
      <c r="P10" s="15" t="s">
        <v>45</v>
      </c>
      <c r="Q10" s="15">
        <v>3</v>
      </c>
      <c r="R10" s="15" t="s">
        <v>45</v>
      </c>
      <c r="S10" s="135" t="s">
        <v>1</v>
      </c>
      <c r="T10" s="135"/>
      <c r="U10" s="15" t="s">
        <v>45</v>
      </c>
      <c r="V10" s="135" t="s">
        <v>1</v>
      </c>
      <c r="W10" s="135"/>
      <c r="X10" s="15" t="s">
        <v>45</v>
      </c>
      <c r="Y10" s="135" t="s">
        <v>1</v>
      </c>
      <c r="Z10" s="135"/>
      <c r="AA10" s="15">
        <v>1</v>
      </c>
      <c r="AB10" s="13"/>
      <c r="AC10" s="16" t="s">
        <v>13</v>
      </c>
    </row>
    <row r="11" spans="1:29" ht="22.5" customHeight="1">
      <c r="A11" s="11"/>
      <c r="B11" s="127"/>
      <c r="C11" s="17">
        <v>1</v>
      </c>
      <c r="D11" s="18" t="s">
        <v>11</v>
      </c>
      <c r="E11" s="11" t="s">
        <v>14</v>
      </c>
      <c r="F11" s="17">
        <v>3</v>
      </c>
      <c r="G11" s="18" t="s">
        <v>11</v>
      </c>
      <c r="H11" s="14" t="s">
        <v>15</v>
      </c>
      <c r="I11" s="1">
        <f t="shared" si="0"/>
        <v>42</v>
      </c>
      <c r="J11" s="15" t="s">
        <v>45</v>
      </c>
      <c r="K11" s="135" t="s">
        <v>1</v>
      </c>
      <c r="L11" s="135"/>
      <c r="M11" s="15">
        <v>22</v>
      </c>
      <c r="N11" s="135" t="s">
        <v>1</v>
      </c>
      <c r="O11" s="135"/>
      <c r="P11" s="15" t="s">
        <v>45</v>
      </c>
      <c r="Q11" s="15">
        <v>18</v>
      </c>
      <c r="R11" s="15" t="s">
        <v>45</v>
      </c>
      <c r="S11" s="135" t="s">
        <v>1</v>
      </c>
      <c r="T11" s="135"/>
      <c r="U11" s="15" t="s">
        <v>45</v>
      </c>
      <c r="V11" s="135" t="s">
        <v>1</v>
      </c>
      <c r="W11" s="135"/>
      <c r="X11" s="15" t="s">
        <v>45</v>
      </c>
      <c r="Y11" s="135" t="s">
        <v>1</v>
      </c>
      <c r="Z11" s="135"/>
      <c r="AA11" s="15">
        <v>2</v>
      </c>
      <c r="AB11" s="13"/>
      <c r="AC11" s="16" t="s">
        <v>15</v>
      </c>
    </row>
    <row r="12" spans="1:29" ht="22.5" customHeight="1">
      <c r="A12" s="11"/>
      <c r="B12" s="127"/>
      <c r="C12" s="17">
        <v>3</v>
      </c>
      <c r="D12" s="18" t="s">
        <v>11</v>
      </c>
      <c r="E12" s="11" t="s">
        <v>14</v>
      </c>
      <c r="F12" s="17">
        <v>5</v>
      </c>
      <c r="G12" s="18" t="s">
        <v>11</v>
      </c>
      <c r="H12" s="14" t="s">
        <v>16</v>
      </c>
      <c r="I12" s="1">
        <f t="shared" si="0"/>
        <v>32</v>
      </c>
      <c r="J12" s="15">
        <v>12</v>
      </c>
      <c r="K12" s="135" t="s">
        <v>1</v>
      </c>
      <c r="L12" s="135"/>
      <c r="M12" s="15">
        <v>10</v>
      </c>
      <c r="N12" s="135" t="s">
        <v>1</v>
      </c>
      <c r="O12" s="135"/>
      <c r="P12" s="15" t="s">
        <v>45</v>
      </c>
      <c r="Q12" s="15">
        <v>7</v>
      </c>
      <c r="R12" s="15" t="s">
        <v>45</v>
      </c>
      <c r="S12" s="135" t="s">
        <v>1</v>
      </c>
      <c r="T12" s="135"/>
      <c r="U12" s="15">
        <v>1</v>
      </c>
      <c r="V12" s="135" t="s">
        <v>1</v>
      </c>
      <c r="W12" s="135"/>
      <c r="X12" s="15" t="s">
        <v>45</v>
      </c>
      <c r="Y12" s="135">
        <v>1</v>
      </c>
      <c r="Z12" s="135"/>
      <c r="AA12" s="15">
        <v>1</v>
      </c>
      <c r="AB12" s="13"/>
      <c r="AC12" s="16" t="s">
        <v>16</v>
      </c>
    </row>
    <row r="13" spans="1:29" ht="22.5" customHeight="1">
      <c r="A13" s="11"/>
      <c r="B13" s="127"/>
      <c r="C13" s="17">
        <v>5</v>
      </c>
      <c r="D13" s="18" t="s">
        <v>11</v>
      </c>
      <c r="E13" s="11" t="s">
        <v>14</v>
      </c>
      <c r="F13" s="17">
        <v>10</v>
      </c>
      <c r="G13" s="18" t="s">
        <v>11</v>
      </c>
      <c r="H13" s="14" t="s">
        <v>17</v>
      </c>
      <c r="I13" s="1">
        <f t="shared" si="0"/>
        <v>7</v>
      </c>
      <c r="J13" s="15">
        <v>2</v>
      </c>
      <c r="K13" s="135" t="s">
        <v>1</v>
      </c>
      <c r="L13" s="135"/>
      <c r="M13" s="15">
        <v>2</v>
      </c>
      <c r="N13" s="135" t="s">
        <v>1</v>
      </c>
      <c r="O13" s="135"/>
      <c r="P13" s="15" t="s">
        <v>45</v>
      </c>
      <c r="Q13" s="15">
        <v>2</v>
      </c>
      <c r="R13" s="15" t="s">
        <v>45</v>
      </c>
      <c r="S13" s="135" t="s">
        <v>1</v>
      </c>
      <c r="T13" s="135"/>
      <c r="U13" s="15" t="s">
        <v>45</v>
      </c>
      <c r="V13" s="135" t="s">
        <v>1</v>
      </c>
      <c r="W13" s="135"/>
      <c r="X13" s="15" t="s">
        <v>45</v>
      </c>
      <c r="Y13" s="135" t="s">
        <v>1</v>
      </c>
      <c r="Z13" s="135"/>
      <c r="AA13" s="15">
        <v>1</v>
      </c>
      <c r="AB13" s="13"/>
      <c r="AC13" s="16" t="s">
        <v>17</v>
      </c>
    </row>
    <row r="14" spans="1:29" ht="22.5" customHeight="1">
      <c r="A14" s="11"/>
      <c r="B14" s="127"/>
      <c r="C14" s="17">
        <v>10</v>
      </c>
      <c r="D14" s="18" t="s">
        <v>11</v>
      </c>
      <c r="E14" s="11" t="s">
        <v>14</v>
      </c>
      <c r="F14" s="17">
        <v>20</v>
      </c>
      <c r="G14" s="18" t="s">
        <v>11</v>
      </c>
      <c r="H14" s="14" t="s">
        <v>18</v>
      </c>
      <c r="I14" s="1" t="str">
        <f t="shared" si="0"/>
        <v>－</v>
      </c>
      <c r="J14" s="15" t="s">
        <v>45</v>
      </c>
      <c r="K14" s="135" t="s">
        <v>1</v>
      </c>
      <c r="L14" s="135"/>
      <c r="M14" s="15" t="s">
        <v>45</v>
      </c>
      <c r="N14" s="135" t="s">
        <v>1</v>
      </c>
      <c r="O14" s="135"/>
      <c r="P14" s="15" t="s">
        <v>45</v>
      </c>
      <c r="Q14" s="15" t="s">
        <v>45</v>
      </c>
      <c r="R14" s="15" t="s">
        <v>45</v>
      </c>
      <c r="S14" s="135" t="s">
        <v>1</v>
      </c>
      <c r="T14" s="135"/>
      <c r="U14" s="15" t="s">
        <v>45</v>
      </c>
      <c r="V14" s="135" t="s">
        <v>1</v>
      </c>
      <c r="W14" s="135"/>
      <c r="X14" s="15" t="s">
        <v>45</v>
      </c>
      <c r="Y14" s="135" t="s">
        <v>1</v>
      </c>
      <c r="Z14" s="135"/>
      <c r="AA14" s="15" t="s">
        <v>45</v>
      </c>
      <c r="AB14" s="13"/>
      <c r="AC14" s="16" t="s">
        <v>18</v>
      </c>
    </row>
    <row r="15" spans="1:29" ht="22.5" customHeight="1">
      <c r="A15" s="11"/>
      <c r="B15" s="127"/>
      <c r="C15" s="17">
        <v>20</v>
      </c>
      <c r="D15" s="18" t="s">
        <v>11</v>
      </c>
      <c r="E15" s="11" t="s">
        <v>14</v>
      </c>
      <c r="F15" s="17">
        <v>30</v>
      </c>
      <c r="G15" s="18" t="s">
        <v>11</v>
      </c>
      <c r="H15" s="14" t="s">
        <v>19</v>
      </c>
      <c r="I15" s="1">
        <f t="shared" si="0"/>
        <v>1</v>
      </c>
      <c r="J15" s="15" t="s">
        <v>45</v>
      </c>
      <c r="K15" s="135" t="s">
        <v>1</v>
      </c>
      <c r="L15" s="135"/>
      <c r="M15" s="15" t="s">
        <v>45</v>
      </c>
      <c r="N15" s="135" t="s">
        <v>1</v>
      </c>
      <c r="O15" s="135"/>
      <c r="P15" s="15" t="s">
        <v>45</v>
      </c>
      <c r="Q15" s="15" t="s">
        <v>45</v>
      </c>
      <c r="R15" s="15" t="s">
        <v>45</v>
      </c>
      <c r="S15" s="135" t="s">
        <v>1</v>
      </c>
      <c r="T15" s="135"/>
      <c r="U15" s="15">
        <v>1</v>
      </c>
      <c r="V15" s="135" t="s">
        <v>1</v>
      </c>
      <c r="W15" s="135"/>
      <c r="X15" s="15" t="s">
        <v>45</v>
      </c>
      <c r="Y15" s="135" t="s">
        <v>1</v>
      </c>
      <c r="Z15" s="135"/>
      <c r="AA15" s="15" t="s">
        <v>45</v>
      </c>
      <c r="AB15" s="13"/>
      <c r="AC15" s="16" t="s">
        <v>19</v>
      </c>
    </row>
    <row r="16" spans="1:29" ht="22.5" customHeight="1">
      <c r="A16" s="11"/>
      <c r="B16" s="127"/>
      <c r="C16" s="17">
        <v>30</v>
      </c>
      <c r="D16" s="18" t="s">
        <v>11</v>
      </c>
      <c r="E16" s="11" t="s">
        <v>14</v>
      </c>
      <c r="F16" s="17">
        <v>50</v>
      </c>
      <c r="G16" s="18" t="s">
        <v>11</v>
      </c>
      <c r="H16" s="14" t="s">
        <v>20</v>
      </c>
      <c r="I16" s="1" t="str">
        <f t="shared" si="0"/>
        <v>－</v>
      </c>
      <c r="J16" s="15" t="s">
        <v>45</v>
      </c>
      <c r="K16" s="135" t="s">
        <v>1</v>
      </c>
      <c r="L16" s="135"/>
      <c r="M16" s="15" t="s">
        <v>45</v>
      </c>
      <c r="N16" s="135" t="s">
        <v>1</v>
      </c>
      <c r="O16" s="135"/>
      <c r="P16" s="15" t="s">
        <v>45</v>
      </c>
      <c r="Q16" s="15" t="s">
        <v>45</v>
      </c>
      <c r="R16" s="15" t="s">
        <v>45</v>
      </c>
      <c r="S16" s="135" t="s">
        <v>1</v>
      </c>
      <c r="T16" s="135"/>
      <c r="U16" s="15" t="s">
        <v>45</v>
      </c>
      <c r="V16" s="135" t="s">
        <v>1</v>
      </c>
      <c r="W16" s="135"/>
      <c r="X16" s="15" t="s">
        <v>45</v>
      </c>
      <c r="Y16" s="135" t="s">
        <v>1</v>
      </c>
      <c r="Z16" s="135"/>
      <c r="AA16" s="15" t="s">
        <v>45</v>
      </c>
      <c r="AB16" s="13"/>
      <c r="AC16" s="16" t="s">
        <v>20</v>
      </c>
    </row>
    <row r="17" spans="1:29" ht="22.5" customHeight="1">
      <c r="A17" s="11"/>
      <c r="B17" s="127"/>
      <c r="C17" s="17">
        <v>50</v>
      </c>
      <c r="D17" s="18" t="s">
        <v>11</v>
      </c>
      <c r="E17" s="11" t="s">
        <v>14</v>
      </c>
      <c r="F17" s="17">
        <v>100</v>
      </c>
      <c r="G17" s="18" t="s">
        <v>11</v>
      </c>
      <c r="H17" s="14" t="s">
        <v>21</v>
      </c>
      <c r="I17" s="1" t="str">
        <f>IF((SUM(J17:AA17))=0,"－",(SUM(J17:AA17)))</f>
        <v>－</v>
      </c>
      <c r="J17" s="15" t="s">
        <v>45</v>
      </c>
      <c r="K17" s="135" t="s">
        <v>1</v>
      </c>
      <c r="L17" s="135"/>
      <c r="M17" s="15" t="s">
        <v>45</v>
      </c>
      <c r="N17" s="135" t="s">
        <v>1</v>
      </c>
      <c r="O17" s="135"/>
      <c r="P17" s="15" t="s">
        <v>45</v>
      </c>
      <c r="Q17" s="15" t="s">
        <v>45</v>
      </c>
      <c r="R17" s="15" t="s">
        <v>45</v>
      </c>
      <c r="S17" s="135" t="s">
        <v>1</v>
      </c>
      <c r="T17" s="135"/>
      <c r="U17" s="15" t="s">
        <v>45</v>
      </c>
      <c r="V17" s="135" t="s">
        <v>1</v>
      </c>
      <c r="W17" s="135"/>
      <c r="X17" s="15" t="s">
        <v>45</v>
      </c>
      <c r="Y17" s="135" t="s">
        <v>1</v>
      </c>
      <c r="Z17" s="135"/>
      <c r="AA17" s="15" t="s">
        <v>45</v>
      </c>
      <c r="AB17" s="13"/>
      <c r="AC17" s="16" t="s">
        <v>21</v>
      </c>
    </row>
    <row r="18" spans="1:29" ht="22.5" customHeight="1">
      <c r="A18" s="11"/>
      <c r="B18" s="11"/>
      <c r="C18" s="11"/>
      <c r="D18" s="11"/>
      <c r="E18" s="11"/>
      <c r="F18" s="11"/>
      <c r="G18" s="11"/>
      <c r="H18" s="12"/>
      <c r="I18" s="1"/>
      <c r="J18" s="1"/>
      <c r="K18" s="135"/>
      <c r="L18" s="135"/>
      <c r="M18" s="1"/>
      <c r="N18" s="135"/>
      <c r="O18" s="135"/>
      <c r="P18" s="1"/>
      <c r="Q18" s="1"/>
      <c r="R18" s="1"/>
      <c r="S18" s="135"/>
      <c r="T18" s="135"/>
      <c r="U18" s="1"/>
      <c r="V18" s="135"/>
      <c r="W18" s="135"/>
      <c r="X18" s="1"/>
      <c r="Y18" s="135"/>
      <c r="Z18" s="135"/>
      <c r="AA18" s="1"/>
      <c r="AB18" s="13"/>
      <c r="AC18" s="11"/>
    </row>
    <row r="19" spans="1:29" ht="22.5" customHeight="1">
      <c r="A19" s="76" t="s">
        <v>22</v>
      </c>
      <c r="B19" s="76"/>
      <c r="C19" s="76"/>
      <c r="D19" s="76"/>
      <c r="E19" s="76"/>
      <c r="F19" s="76"/>
      <c r="G19" s="76"/>
      <c r="H19" s="14" t="s">
        <v>23</v>
      </c>
      <c r="I19" s="1" t="str">
        <f t="shared" si="0"/>
        <v>－</v>
      </c>
      <c r="J19" s="15" t="s">
        <v>45</v>
      </c>
      <c r="K19" s="135" t="s">
        <v>1</v>
      </c>
      <c r="L19" s="135"/>
      <c r="M19" s="15" t="s">
        <v>45</v>
      </c>
      <c r="N19" s="135" t="s">
        <v>1</v>
      </c>
      <c r="O19" s="135"/>
      <c r="P19" s="15" t="s">
        <v>45</v>
      </c>
      <c r="Q19" s="15" t="s">
        <v>45</v>
      </c>
      <c r="R19" s="15" t="s">
        <v>45</v>
      </c>
      <c r="S19" s="135" t="s">
        <v>1</v>
      </c>
      <c r="T19" s="135"/>
      <c r="U19" s="15" t="s">
        <v>45</v>
      </c>
      <c r="V19" s="135" t="s">
        <v>1</v>
      </c>
      <c r="W19" s="135"/>
      <c r="X19" s="15" t="s">
        <v>45</v>
      </c>
      <c r="Y19" s="135" t="s">
        <v>1</v>
      </c>
      <c r="Z19" s="135"/>
      <c r="AA19" s="15" t="s">
        <v>45</v>
      </c>
      <c r="AB19" s="13"/>
      <c r="AC19" s="16" t="s">
        <v>23</v>
      </c>
    </row>
    <row r="20" spans="1:29" ht="22.5" customHeight="1">
      <c r="A20" s="76" t="s">
        <v>24</v>
      </c>
      <c r="B20" s="76"/>
      <c r="C20" s="76"/>
      <c r="D20" s="76"/>
      <c r="E20" s="76"/>
      <c r="F20" s="76"/>
      <c r="G20" s="76"/>
      <c r="H20" s="14" t="s">
        <v>25</v>
      </c>
      <c r="I20" s="1">
        <v>4</v>
      </c>
      <c r="J20" s="15" t="s">
        <v>45</v>
      </c>
      <c r="K20" s="135" t="s">
        <v>1</v>
      </c>
      <c r="L20" s="135"/>
      <c r="M20" s="15" t="s">
        <v>45</v>
      </c>
      <c r="N20" s="135" t="s">
        <v>1</v>
      </c>
      <c r="O20" s="135"/>
      <c r="P20" s="15" t="s">
        <v>45</v>
      </c>
      <c r="Q20" s="15" t="s">
        <v>45</v>
      </c>
      <c r="R20" s="15" t="s">
        <v>45</v>
      </c>
      <c r="S20" s="135" t="s">
        <v>1</v>
      </c>
      <c r="T20" s="135"/>
      <c r="U20" s="15" t="s">
        <v>45</v>
      </c>
      <c r="V20" s="135">
        <v>4</v>
      </c>
      <c r="W20" s="135"/>
      <c r="X20" s="15" t="s">
        <v>45</v>
      </c>
      <c r="Y20" s="135" t="s">
        <v>1</v>
      </c>
      <c r="Z20" s="135"/>
      <c r="AA20" s="15" t="s">
        <v>45</v>
      </c>
      <c r="AB20" s="13"/>
      <c r="AC20" s="16" t="s">
        <v>25</v>
      </c>
    </row>
    <row r="21" spans="1:29" ht="22.5" customHeight="1" thickBot="1">
      <c r="A21" s="76" t="s">
        <v>26</v>
      </c>
      <c r="B21" s="76"/>
      <c r="C21" s="76"/>
      <c r="D21" s="76"/>
      <c r="E21" s="76"/>
      <c r="F21" s="76"/>
      <c r="G21" s="76"/>
      <c r="H21" s="14" t="s">
        <v>27</v>
      </c>
      <c r="I21" s="1" t="str">
        <f t="shared" si="0"/>
        <v>－</v>
      </c>
      <c r="J21" s="15" t="s">
        <v>45</v>
      </c>
      <c r="K21" s="135" t="s">
        <v>1</v>
      </c>
      <c r="L21" s="135"/>
      <c r="M21" s="15" t="s">
        <v>45</v>
      </c>
      <c r="N21" s="135" t="s">
        <v>1</v>
      </c>
      <c r="O21" s="135"/>
      <c r="P21" s="15" t="s">
        <v>45</v>
      </c>
      <c r="Q21" s="15" t="s">
        <v>45</v>
      </c>
      <c r="R21" s="15" t="s">
        <v>45</v>
      </c>
      <c r="S21" s="135" t="s">
        <v>1</v>
      </c>
      <c r="T21" s="135"/>
      <c r="U21" s="15" t="s">
        <v>45</v>
      </c>
      <c r="V21" s="135" t="s">
        <v>1</v>
      </c>
      <c r="W21" s="135"/>
      <c r="X21" s="15" t="s">
        <v>45</v>
      </c>
      <c r="Y21" s="135" t="s">
        <v>1</v>
      </c>
      <c r="Z21" s="135"/>
      <c r="AA21" s="15" t="s">
        <v>45</v>
      </c>
      <c r="AB21" s="13"/>
      <c r="AC21" s="16" t="s">
        <v>27</v>
      </c>
    </row>
    <row r="22" spans="1:31" ht="22.5" customHeight="1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07" t="s">
        <v>219</v>
      </c>
      <c r="AB22" s="126"/>
      <c r="AC22" s="126"/>
      <c r="AD22" s="126"/>
      <c r="AE22" s="126"/>
    </row>
    <row r="23" spans="28:31" ht="22.5" customHeight="1">
      <c r="AB23" s="97" t="s">
        <v>28</v>
      </c>
      <c r="AC23" s="98"/>
      <c r="AD23" s="98"/>
      <c r="AE23" s="98"/>
    </row>
    <row r="24" spans="28:31" ht="22.5" customHeight="1">
      <c r="AB24" s="20"/>
      <c r="AC24" s="21"/>
      <c r="AD24" s="21"/>
      <c r="AE24" s="21"/>
    </row>
    <row r="25" spans="1:31" ht="34.5" customHeight="1">
      <c r="A25" s="68" t="s">
        <v>29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95" t="s">
        <v>46</v>
      </c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</row>
    <row r="26" spans="27:31" ht="22.5" customHeight="1" thickBot="1">
      <c r="AA26" s="69" t="s">
        <v>230</v>
      </c>
      <c r="AB26" s="69"/>
      <c r="AC26" s="69"/>
      <c r="AD26" s="69"/>
      <c r="AE26" s="69"/>
    </row>
    <row r="27" spans="1:31" ht="22.5" customHeight="1">
      <c r="A27" s="148" t="s">
        <v>2</v>
      </c>
      <c r="B27" s="149"/>
      <c r="C27" s="149"/>
      <c r="D27" s="149"/>
      <c r="E27" s="149"/>
      <c r="F27" s="149"/>
      <c r="G27" s="149"/>
      <c r="H27" s="149"/>
      <c r="I27" s="115" t="s">
        <v>33</v>
      </c>
      <c r="J27" s="150"/>
      <c r="K27" s="87"/>
      <c r="L27" s="115" t="s">
        <v>47</v>
      </c>
      <c r="M27" s="150"/>
      <c r="N27" s="87"/>
      <c r="O27" s="115" t="s">
        <v>48</v>
      </c>
      <c r="P27" s="152"/>
      <c r="Q27" s="152"/>
      <c r="R27" s="150" t="s">
        <v>49</v>
      </c>
      <c r="S27" s="151"/>
      <c r="T27" s="150" t="s">
        <v>50</v>
      </c>
      <c r="U27" s="150"/>
      <c r="V27" s="87"/>
      <c r="W27" s="115" t="s">
        <v>51</v>
      </c>
      <c r="X27" s="150"/>
      <c r="Y27" s="87"/>
      <c r="Z27" s="115" t="s">
        <v>57</v>
      </c>
      <c r="AA27" s="87"/>
      <c r="AB27" s="115" t="s">
        <v>58</v>
      </c>
      <c r="AC27" s="152"/>
      <c r="AD27" s="152"/>
      <c r="AE27" s="152"/>
    </row>
    <row r="28" spans="1:31" ht="22.5" customHeight="1">
      <c r="A28" s="138" t="s">
        <v>3</v>
      </c>
      <c r="B28" s="138"/>
      <c r="C28" s="138"/>
      <c r="D28" s="138"/>
      <c r="E28" s="137" t="s">
        <v>227</v>
      </c>
      <c r="F28" s="137"/>
      <c r="G28" s="139" t="s">
        <v>4</v>
      </c>
      <c r="H28" s="140"/>
      <c r="I28" s="141">
        <v>79</v>
      </c>
      <c r="J28" s="134"/>
      <c r="K28" s="134"/>
      <c r="L28" s="134">
        <v>3</v>
      </c>
      <c r="M28" s="134"/>
      <c r="N28" s="134"/>
      <c r="O28" s="134">
        <v>9</v>
      </c>
      <c r="P28" s="134"/>
      <c r="Q28" s="134"/>
      <c r="R28" s="135">
        <v>13</v>
      </c>
      <c r="S28" s="135"/>
      <c r="T28" s="134">
        <v>11</v>
      </c>
      <c r="U28" s="134"/>
      <c r="V28" s="134"/>
      <c r="W28" s="134">
        <v>20</v>
      </c>
      <c r="X28" s="134"/>
      <c r="Y28" s="134"/>
      <c r="Z28" s="135">
        <v>23</v>
      </c>
      <c r="AA28" s="135"/>
      <c r="AB28" s="142" t="s">
        <v>5</v>
      </c>
      <c r="AC28" s="143"/>
      <c r="AD28" s="59" t="s">
        <v>228</v>
      </c>
      <c r="AE28" s="56" t="s">
        <v>4</v>
      </c>
    </row>
    <row r="29" spans="1:30" s="10" customFormat="1" ht="22.5" customHeight="1">
      <c r="A29" s="153"/>
      <c r="B29" s="153"/>
      <c r="C29" s="153"/>
      <c r="D29" s="153"/>
      <c r="E29" s="147" t="s">
        <v>218</v>
      </c>
      <c r="F29" s="147"/>
      <c r="G29" s="154"/>
      <c r="H29" s="155"/>
      <c r="I29" s="146">
        <f>IF((SUM(I31:K44))=(SUM(L29:AA29)),(IF((SUM(I31:K44))=0,"－",(SUM(I31:K44)))),"数値が違う")</f>
        <v>92</v>
      </c>
      <c r="J29" s="144"/>
      <c r="K29" s="144"/>
      <c r="L29" s="144">
        <f>IF((SUM(L31:N44))=0,"－",(SUM(L31:N44)))</f>
        <v>8</v>
      </c>
      <c r="M29" s="144"/>
      <c r="N29" s="144"/>
      <c r="O29" s="144">
        <f>IF((SUM(O31:Q44))=0,"－",(SUM(O31:Q44)))</f>
        <v>20</v>
      </c>
      <c r="P29" s="144"/>
      <c r="Q29" s="144"/>
      <c r="R29" s="145">
        <f>IF((SUM(R31:S44))=0,"－",(SUM(R31:S44)))</f>
        <v>12</v>
      </c>
      <c r="S29" s="145"/>
      <c r="T29" s="144">
        <f>IF((SUM(T31:V44))=0,"－",(SUM(T31:V44)))</f>
        <v>22</v>
      </c>
      <c r="U29" s="144"/>
      <c r="V29" s="144"/>
      <c r="W29" s="144">
        <f>IF((SUM(W31:Y44))=0,"－",(SUM(W31:Y44)))</f>
        <v>15</v>
      </c>
      <c r="X29" s="144"/>
      <c r="Y29" s="144"/>
      <c r="Z29" s="145">
        <f>IF((SUM(Z31:AA44))=0,"－",(SUM(Z31:AA44)))</f>
        <v>15</v>
      </c>
      <c r="AA29" s="145"/>
      <c r="AB29" s="57"/>
      <c r="AD29" s="9" t="s">
        <v>218</v>
      </c>
    </row>
    <row r="30" spans="1:29" ht="22.5" customHeight="1">
      <c r="A30" s="11"/>
      <c r="B30" s="11"/>
      <c r="C30" s="11"/>
      <c r="D30" s="11"/>
      <c r="E30" s="11"/>
      <c r="F30" s="11"/>
      <c r="G30" s="11"/>
      <c r="H30" s="12"/>
      <c r="I30" s="141"/>
      <c r="J30" s="134"/>
      <c r="K30" s="134"/>
      <c r="L30" s="134"/>
      <c r="M30" s="134"/>
      <c r="N30" s="134"/>
      <c r="O30" s="134"/>
      <c r="P30" s="134"/>
      <c r="Q30" s="134"/>
      <c r="R30" s="135"/>
      <c r="S30" s="135"/>
      <c r="T30" s="135"/>
      <c r="U30" s="135"/>
      <c r="V30" s="135"/>
      <c r="W30" s="135"/>
      <c r="X30" s="135"/>
      <c r="Y30" s="135"/>
      <c r="Z30" s="135"/>
      <c r="AA30" s="135"/>
      <c r="AB30" s="13"/>
      <c r="AC30" s="11"/>
    </row>
    <row r="31" spans="1:29" ht="22.5" customHeight="1">
      <c r="A31" s="76" t="s">
        <v>6</v>
      </c>
      <c r="B31" s="76"/>
      <c r="C31" s="76"/>
      <c r="D31" s="76"/>
      <c r="E31" s="76"/>
      <c r="F31" s="76"/>
      <c r="G31" s="76"/>
      <c r="H31" s="14" t="s">
        <v>7</v>
      </c>
      <c r="I31" s="141" t="str">
        <f aca="true" t="shared" si="1" ref="I31:I40">IF((SUM(L31:AA31))=0,"－",(SUM(L31:AA31)))</f>
        <v>－</v>
      </c>
      <c r="J31" s="134"/>
      <c r="K31" s="134"/>
      <c r="L31" s="134" t="s">
        <v>1</v>
      </c>
      <c r="M31" s="134"/>
      <c r="N31" s="134"/>
      <c r="O31" s="134" t="s">
        <v>1</v>
      </c>
      <c r="P31" s="134"/>
      <c r="Q31" s="134"/>
      <c r="R31" s="135" t="s">
        <v>1</v>
      </c>
      <c r="S31" s="135"/>
      <c r="T31" s="135" t="s">
        <v>1</v>
      </c>
      <c r="U31" s="135"/>
      <c r="V31" s="135"/>
      <c r="W31" s="135" t="s">
        <v>1</v>
      </c>
      <c r="X31" s="135"/>
      <c r="Y31" s="135"/>
      <c r="Z31" s="135" t="s">
        <v>1</v>
      </c>
      <c r="AA31" s="135"/>
      <c r="AB31" s="13"/>
      <c r="AC31" s="16" t="s">
        <v>7</v>
      </c>
    </row>
    <row r="32" spans="1:29" ht="22.5" customHeight="1">
      <c r="A32" s="11"/>
      <c r="B32" s="127" t="s">
        <v>8</v>
      </c>
      <c r="C32" s="76" t="s">
        <v>9</v>
      </c>
      <c r="D32" s="76"/>
      <c r="E32" s="76"/>
      <c r="F32" s="76"/>
      <c r="G32" s="76"/>
      <c r="H32" s="14" t="s">
        <v>10</v>
      </c>
      <c r="I32" s="141" t="str">
        <f t="shared" si="1"/>
        <v>－</v>
      </c>
      <c r="J32" s="134"/>
      <c r="K32" s="134"/>
      <c r="L32" s="134" t="s">
        <v>1</v>
      </c>
      <c r="M32" s="134"/>
      <c r="N32" s="134"/>
      <c r="O32" s="134" t="s">
        <v>1</v>
      </c>
      <c r="P32" s="134"/>
      <c r="Q32" s="134"/>
      <c r="R32" s="135" t="s">
        <v>1</v>
      </c>
      <c r="S32" s="135"/>
      <c r="T32" s="135" t="s">
        <v>1</v>
      </c>
      <c r="U32" s="135"/>
      <c r="V32" s="135"/>
      <c r="W32" s="135" t="s">
        <v>1</v>
      </c>
      <c r="X32" s="135"/>
      <c r="Y32" s="135"/>
      <c r="Z32" s="135" t="s">
        <v>1</v>
      </c>
      <c r="AA32" s="135"/>
      <c r="AB32" s="13"/>
      <c r="AC32" s="16" t="s">
        <v>10</v>
      </c>
    </row>
    <row r="33" spans="1:29" ht="22.5" customHeight="1">
      <c r="A33" s="11"/>
      <c r="B33" s="127"/>
      <c r="C33" s="17">
        <v>1</v>
      </c>
      <c r="D33" s="18" t="s">
        <v>11</v>
      </c>
      <c r="E33" s="76" t="s">
        <v>12</v>
      </c>
      <c r="F33" s="76"/>
      <c r="G33" s="76"/>
      <c r="H33" s="14" t="s">
        <v>13</v>
      </c>
      <c r="I33" s="141">
        <f t="shared" si="1"/>
        <v>6</v>
      </c>
      <c r="J33" s="134"/>
      <c r="K33" s="134"/>
      <c r="L33" s="134" t="s">
        <v>1</v>
      </c>
      <c r="M33" s="134"/>
      <c r="N33" s="134"/>
      <c r="O33" s="134">
        <v>4</v>
      </c>
      <c r="P33" s="134"/>
      <c r="Q33" s="134"/>
      <c r="R33" s="135" t="s">
        <v>1</v>
      </c>
      <c r="S33" s="135"/>
      <c r="T33" s="135">
        <v>1</v>
      </c>
      <c r="U33" s="135"/>
      <c r="V33" s="135"/>
      <c r="W33" s="135" t="s">
        <v>1</v>
      </c>
      <c r="X33" s="135"/>
      <c r="Y33" s="135"/>
      <c r="Z33" s="135">
        <v>1</v>
      </c>
      <c r="AA33" s="135"/>
      <c r="AB33" s="13"/>
      <c r="AC33" s="16" t="s">
        <v>13</v>
      </c>
    </row>
    <row r="34" spans="1:29" ht="22.5" customHeight="1">
      <c r="A34" s="11"/>
      <c r="B34" s="127"/>
      <c r="C34" s="17">
        <v>1</v>
      </c>
      <c r="D34" s="18" t="s">
        <v>11</v>
      </c>
      <c r="E34" s="11" t="s">
        <v>14</v>
      </c>
      <c r="F34" s="17">
        <v>3</v>
      </c>
      <c r="G34" s="18" t="s">
        <v>11</v>
      </c>
      <c r="H34" s="14" t="s">
        <v>15</v>
      </c>
      <c r="I34" s="141">
        <f t="shared" si="1"/>
        <v>42</v>
      </c>
      <c r="J34" s="134"/>
      <c r="K34" s="134"/>
      <c r="L34" s="134">
        <v>6</v>
      </c>
      <c r="M34" s="134"/>
      <c r="N34" s="134"/>
      <c r="O34" s="134">
        <v>10</v>
      </c>
      <c r="P34" s="134"/>
      <c r="Q34" s="134"/>
      <c r="R34" s="135">
        <v>9</v>
      </c>
      <c r="S34" s="135"/>
      <c r="T34" s="135">
        <v>8</v>
      </c>
      <c r="U34" s="135"/>
      <c r="V34" s="135"/>
      <c r="W34" s="135">
        <v>6</v>
      </c>
      <c r="X34" s="135"/>
      <c r="Y34" s="135"/>
      <c r="Z34" s="135">
        <v>3</v>
      </c>
      <c r="AA34" s="135"/>
      <c r="AB34" s="13"/>
      <c r="AC34" s="16" t="s">
        <v>15</v>
      </c>
    </row>
    <row r="35" spans="1:29" ht="22.5" customHeight="1">
      <c r="A35" s="11"/>
      <c r="B35" s="127"/>
      <c r="C35" s="17">
        <v>3</v>
      </c>
      <c r="D35" s="18" t="s">
        <v>11</v>
      </c>
      <c r="E35" s="11" t="s">
        <v>14</v>
      </c>
      <c r="F35" s="17">
        <v>5</v>
      </c>
      <c r="G35" s="18" t="s">
        <v>11</v>
      </c>
      <c r="H35" s="14" t="s">
        <v>16</v>
      </c>
      <c r="I35" s="141">
        <f t="shared" si="1"/>
        <v>32</v>
      </c>
      <c r="J35" s="134"/>
      <c r="K35" s="134"/>
      <c r="L35" s="134">
        <v>1</v>
      </c>
      <c r="M35" s="134"/>
      <c r="N35" s="134"/>
      <c r="O35" s="134">
        <v>5</v>
      </c>
      <c r="P35" s="134"/>
      <c r="Q35" s="134"/>
      <c r="R35" s="135">
        <v>2</v>
      </c>
      <c r="S35" s="135"/>
      <c r="T35" s="135">
        <v>11</v>
      </c>
      <c r="U35" s="135"/>
      <c r="V35" s="135"/>
      <c r="W35" s="135">
        <v>5</v>
      </c>
      <c r="X35" s="135"/>
      <c r="Y35" s="135"/>
      <c r="Z35" s="135">
        <v>8</v>
      </c>
      <c r="AA35" s="135"/>
      <c r="AB35" s="13"/>
      <c r="AC35" s="16" t="s">
        <v>16</v>
      </c>
    </row>
    <row r="36" spans="1:29" ht="22.5" customHeight="1">
      <c r="A36" s="11"/>
      <c r="B36" s="127"/>
      <c r="C36" s="17">
        <v>5</v>
      </c>
      <c r="D36" s="18" t="s">
        <v>11</v>
      </c>
      <c r="E36" s="11" t="s">
        <v>14</v>
      </c>
      <c r="F36" s="17">
        <v>10</v>
      </c>
      <c r="G36" s="18" t="s">
        <v>11</v>
      </c>
      <c r="H36" s="14" t="s">
        <v>17</v>
      </c>
      <c r="I36" s="141">
        <f t="shared" si="1"/>
        <v>7</v>
      </c>
      <c r="J36" s="134"/>
      <c r="K36" s="134"/>
      <c r="L36" s="134" t="s">
        <v>1</v>
      </c>
      <c r="M36" s="134"/>
      <c r="N36" s="134"/>
      <c r="O36" s="134">
        <v>1</v>
      </c>
      <c r="P36" s="134"/>
      <c r="Q36" s="134"/>
      <c r="R36" s="135">
        <v>1</v>
      </c>
      <c r="S36" s="135"/>
      <c r="T36" s="135">
        <v>1</v>
      </c>
      <c r="U36" s="135"/>
      <c r="V36" s="135"/>
      <c r="W36" s="135">
        <v>2</v>
      </c>
      <c r="X36" s="135"/>
      <c r="Y36" s="135"/>
      <c r="Z36" s="135">
        <v>2</v>
      </c>
      <c r="AA36" s="135"/>
      <c r="AB36" s="13"/>
      <c r="AC36" s="16" t="s">
        <v>17</v>
      </c>
    </row>
    <row r="37" spans="1:29" ht="22.5" customHeight="1">
      <c r="A37" s="11"/>
      <c r="B37" s="127"/>
      <c r="C37" s="17">
        <v>10</v>
      </c>
      <c r="D37" s="18" t="s">
        <v>11</v>
      </c>
      <c r="E37" s="11" t="s">
        <v>14</v>
      </c>
      <c r="F37" s="17">
        <v>20</v>
      </c>
      <c r="G37" s="18" t="s">
        <v>11</v>
      </c>
      <c r="H37" s="14" t="s">
        <v>18</v>
      </c>
      <c r="I37" s="141" t="str">
        <f t="shared" si="1"/>
        <v>－</v>
      </c>
      <c r="J37" s="134"/>
      <c r="K37" s="134"/>
      <c r="L37" s="134" t="s">
        <v>1</v>
      </c>
      <c r="M37" s="134"/>
      <c r="N37" s="134"/>
      <c r="O37" s="134" t="s">
        <v>1</v>
      </c>
      <c r="P37" s="134"/>
      <c r="Q37" s="134"/>
      <c r="R37" s="135" t="s">
        <v>1</v>
      </c>
      <c r="S37" s="135"/>
      <c r="T37" s="135" t="s">
        <v>1</v>
      </c>
      <c r="U37" s="135"/>
      <c r="V37" s="135"/>
      <c r="W37" s="135" t="s">
        <v>1</v>
      </c>
      <c r="X37" s="135"/>
      <c r="Y37" s="135"/>
      <c r="Z37" s="135" t="s">
        <v>1</v>
      </c>
      <c r="AA37" s="135"/>
      <c r="AB37" s="13"/>
      <c r="AC37" s="16" t="s">
        <v>18</v>
      </c>
    </row>
    <row r="38" spans="1:29" ht="22.5" customHeight="1">
      <c r="A38" s="11"/>
      <c r="B38" s="127"/>
      <c r="C38" s="17">
        <v>20</v>
      </c>
      <c r="D38" s="18" t="s">
        <v>11</v>
      </c>
      <c r="E38" s="11" t="s">
        <v>14</v>
      </c>
      <c r="F38" s="17">
        <v>30</v>
      </c>
      <c r="G38" s="18" t="s">
        <v>11</v>
      </c>
      <c r="H38" s="14" t="s">
        <v>19</v>
      </c>
      <c r="I38" s="141">
        <f t="shared" si="1"/>
        <v>1</v>
      </c>
      <c r="J38" s="134"/>
      <c r="K38" s="134"/>
      <c r="L38" s="134">
        <v>1</v>
      </c>
      <c r="M38" s="134"/>
      <c r="N38" s="134"/>
      <c r="O38" s="134" t="s">
        <v>1</v>
      </c>
      <c r="P38" s="134"/>
      <c r="Q38" s="134"/>
      <c r="R38" s="135" t="s">
        <v>1</v>
      </c>
      <c r="S38" s="135"/>
      <c r="T38" s="135" t="s">
        <v>1</v>
      </c>
      <c r="U38" s="135"/>
      <c r="V38" s="135"/>
      <c r="W38" s="135" t="s">
        <v>1</v>
      </c>
      <c r="X38" s="135"/>
      <c r="Y38" s="135"/>
      <c r="Z38" s="135" t="s">
        <v>1</v>
      </c>
      <c r="AA38" s="135"/>
      <c r="AB38" s="13"/>
      <c r="AC38" s="16" t="s">
        <v>19</v>
      </c>
    </row>
    <row r="39" spans="1:29" ht="22.5" customHeight="1">
      <c r="A39" s="11"/>
      <c r="B39" s="127"/>
      <c r="C39" s="17">
        <v>30</v>
      </c>
      <c r="D39" s="18" t="s">
        <v>11</v>
      </c>
      <c r="E39" s="11" t="s">
        <v>14</v>
      </c>
      <c r="F39" s="17">
        <v>50</v>
      </c>
      <c r="G39" s="18" t="s">
        <v>11</v>
      </c>
      <c r="H39" s="14" t="s">
        <v>20</v>
      </c>
      <c r="I39" s="141" t="str">
        <f t="shared" si="1"/>
        <v>－</v>
      </c>
      <c r="J39" s="134"/>
      <c r="K39" s="134"/>
      <c r="L39" s="134" t="s">
        <v>1</v>
      </c>
      <c r="M39" s="134"/>
      <c r="N39" s="134"/>
      <c r="O39" s="134" t="s">
        <v>1</v>
      </c>
      <c r="P39" s="134"/>
      <c r="Q39" s="134"/>
      <c r="R39" s="135" t="s">
        <v>1</v>
      </c>
      <c r="S39" s="135"/>
      <c r="T39" s="135" t="s">
        <v>1</v>
      </c>
      <c r="U39" s="135"/>
      <c r="V39" s="135"/>
      <c r="W39" s="135" t="s">
        <v>1</v>
      </c>
      <c r="X39" s="135"/>
      <c r="Y39" s="135"/>
      <c r="Z39" s="135" t="s">
        <v>1</v>
      </c>
      <c r="AA39" s="135"/>
      <c r="AB39" s="13"/>
      <c r="AC39" s="16" t="s">
        <v>20</v>
      </c>
    </row>
    <row r="40" spans="1:29" ht="22.5" customHeight="1">
      <c r="A40" s="11"/>
      <c r="B40" s="127"/>
      <c r="C40" s="17">
        <v>50</v>
      </c>
      <c r="D40" s="18" t="s">
        <v>11</v>
      </c>
      <c r="E40" s="11" t="s">
        <v>14</v>
      </c>
      <c r="F40" s="17">
        <v>100</v>
      </c>
      <c r="G40" s="18" t="s">
        <v>11</v>
      </c>
      <c r="H40" s="14" t="s">
        <v>21</v>
      </c>
      <c r="I40" s="141" t="str">
        <f t="shared" si="1"/>
        <v>－</v>
      </c>
      <c r="J40" s="134"/>
      <c r="K40" s="134"/>
      <c r="L40" s="134" t="s">
        <v>1</v>
      </c>
      <c r="M40" s="134"/>
      <c r="N40" s="134"/>
      <c r="O40" s="134" t="s">
        <v>1</v>
      </c>
      <c r="P40" s="134"/>
      <c r="Q40" s="134"/>
      <c r="R40" s="135" t="s">
        <v>1</v>
      </c>
      <c r="S40" s="135"/>
      <c r="T40" s="135" t="s">
        <v>1</v>
      </c>
      <c r="U40" s="135"/>
      <c r="V40" s="135"/>
      <c r="W40" s="135" t="s">
        <v>1</v>
      </c>
      <c r="X40" s="135"/>
      <c r="Y40" s="135"/>
      <c r="Z40" s="135" t="s">
        <v>1</v>
      </c>
      <c r="AA40" s="135"/>
      <c r="AB40" s="13"/>
      <c r="AC40" s="16" t="s">
        <v>21</v>
      </c>
    </row>
    <row r="41" spans="1:29" ht="22.5" customHeight="1">
      <c r="A41" s="11"/>
      <c r="B41" s="11"/>
      <c r="C41" s="11"/>
      <c r="D41" s="11"/>
      <c r="E41" s="11"/>
      <c r="F41" s="11"/>
      <c r="G41" s="11"/>
      <c r="H41" s="22"/>
      <c r="I41" s="141"/>
      <c r="J41" s="134"/>
      <c r="K41" s="134"/>
      <c r="L41" s="134"/>
      <c r="M41" s="134"/>
      <c r="N41" s="134"/>
      <c r="O41" s="134"/>
      <c r="P41" s="134"/>
      <c r="Q41" s="134"/>
      <c r="R41" s="135"/>
      <c r="S41" s="135"/>
      <c r="T41" s="135"/>
      <c r="U41" s="135"/>
      <c r="V41" s="135"/>
      <c r="W41" s="135"/>
      <c r="X41" s="135"/>
      <c r="Y41" s="135"/>
      <c r="Z41" s="135"/>
      <c r="AA41" s="135"/>
      <c r="AB41" s="13"/>
      <c r="AC41" s="11"/>
    </row>
    <row r="42" spans="1:29" ht="22.5" customHeight="1">
      <c r="A42" s="76" t="s">
        <v>22</v>
      </c>
      <c r="B42" s="76"/>
      <c r="C42" s="76"/>
      <c r="D42" s="76"/>
      <c r="E42" s="76"/>
      <c r="F42" s="76"/>
      <c r="G42" s="76"/>
      <c r="H42" s="14" t="s">
        <v>23</v>
      </c>
      <c r="I42" s="141" t="str">
        <f>IF((SUM(L42:AA42))=0,"－",(SUM(L42:AA42)))</f>
        <v>－</v>
      </c>
      <c r="J42" s="134"/>
      <c r="K42" s="134"/>
      <c r="L42" s="134" t="s">
        <v>1</v>
      </c>
      <c r="M42" s="134"/>
      <c r="N42" s="134"/>
      <c r="O42" s="134" t="s">
        <v>1</v>
      </c>
      <c r="P42" s="134"/>
      <c r="Q42" s="134"/>
      <c r="R42" s="135" t="s">
        <v>1</v>
      </c>
      <c r="S42" s="135"/>
      <c r="T42" s="135" t="s">
        <v>1</v>
      </c>
      <c r="U42" s="135"/>
      <c r="V42" s="135"/>
      <c r="W42" s="135" t="s">
        <v>1</v>
      </c>
      <c r="X42" s="135"/>
      <c r="Y42" s="135"/>
      <c r="Z42" s="135" t="s">
        <v>1</v>
      </c>
      <c r="AA42" s="135"/>
      <c r="AB42" s="13"/>
      <c r="AC42" s="16" t="s">
        <v>23</v>
      </c>
    </row>
    <row r="43" spans="1:29" ht="22.5" customHeight="1">
      <c r="A43" s="76" t="s">
        <v>24</v>
      </c>
      <c r="B43" s="76"/>
      <c r="C43" s="76"/>
      <c r="D43" s="76"/>
      <c r="E43" s="76"/>
      <c r="F43" s="76"/>
      <c r="G43" s="76"/>
      <c r="H43" s="14" t="s">
        <v>25</v>
      </c>
      <c r="I43" s="141">
        <f>IF((SUM(L43:AA43))=0,"－",(SUM(L43:AA43)))</f>
        <v>4</v>
      </c>
      <c r="J43" s="134"/>
      <c r="K43" s="134"/>
      <c r="L43" s="134" t="s">
        <v>1</v>
      </c>
      <c r="M43" s="134"/>
      <c r="N43" s="134"/>
      <c r="O43" s="134" t="s">
        <v>1</v>
      </c>
      <c r="P43" s="134"/>
      <c r="Q43" s="134"/>
      <c r="R43" s="135" t="s">
        <v>1</v>
      </c>
      <c r="S43" s="135"/>
      <c r="T43" s="135">
        <v>1</v>
      </c>
      <c r="U43" s="135"/>
      <c r="V43" s="135"/>
      <c r="W43" s="135">
        <v>2</v>
      </c>
      <c r="X43" s="135"/>
      <c r="Y43" s="135"/>
      <c r="Z43" s="135">
        <v>1</v>
      </c>
      <c r="AA43" s="135"/>
      <c r="AB43" s="13"/>
      <c r="AC43" s="16" t="s">
        <v>25</v>
      </c>
    </row>
    <row r="44" spans="1:29" ht="22.5" customHeight="1" thickBot="1">
      <c r="A44" s="76" t="s">
        <v>26</v>
      </c>
      <c r="B44" s="76"/>
      <c r="C44" s="76"/>
      <c r="D44" s="76"/>
      <c r="E44" s="76"/>
      <c r="F44" s="76"/>
      <c r="G44" s="76"/>
      <c r="H44" s="14" t="s">
        <v>27</v>
      </c>
      <c r="I44" s="141" t="str">
        <f>IF((SUM(L44:AA44))=0,"－",(SUM(L44:AA44)))</f>
        <v>－</v>
      </c>
      <c r="J44" s="134"/>
      <c r="K44" s="134"/>
      <c r="L44" s="134" t="s">
        <v>1</v>
      </c>
      <c r="M44" s="134"/>
      <c r="N44" s="134"/>
      <c r="O44" s="134" t="s">
        <v>1</v>
      </c>
      <c r="P44" s="134"/>
      <c r="Q44" s="134"/>
      <c r="R44" s="135" t="s">
        <v>1</v>
      </c>
      <c r="S44" s="135"/>
      <c r="T44" s="135" t="s">
        <v>1</v>
      </c>
      <c r="U44" s="135"/>
      <c r="V44" s="135"/>
      <c r="W44" s="135" t="s">
        <v>1</v>
      </c>
      <c r="X44" s="135"/>
      <c r="Y44" s="135"/>
      <c r="Z44" s="135" t="s">
        <v>1</v>
      </c>
      <c r="AA44" s="135"/>
      <c r="AB44" s="13"/>
      <c r="AC44" s="16" t="s">
        <v>27</v>
      </c>
    </row>
    <row r="45" spans="1:31" ht="22.5" customHeight="1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07" t="s">
        <v>219</v>
      </c>
      <c r="AB45" s="126"/>
      <c r="AC45" s="126"/>
      <c r="AD45" s="126"/>
      <c r="AE45" s="126"/>
    </row>
    <row r="46" spans="28:31" ht="22.5" customHeight="1">
      <c r="AB46" s="97" t="s">
        <v>28</v>
      </c>
      <c r="AC46" s="98"/>
      <c r="AD46" s="98"/>
      <c r="AE46" s="98"/>
    </row>
  </sheetData>
  <mergeCells count="264">
    <mergeCell ref="AA2:AE2"/>
    <mergeCell ref="AA26:AE26"/>
    <mergeCell ref="Z35:AA35"/>
    <mergeCell ref="Z36:AA36"/>
    <mergeCell ref="Y7:Z7"/>
    <mergeCell ref="Y6:Z6"/>
    <mergeCell ref="Y8:Z8"/>
    <mergeCell ref="Y9:Z9"/>
    <mergeCell ref="Y10:Z10"/>
    <mergeCell ref="Y11:Z11"/>
    <mergeCell ref="W33:Y33"/>
    <mergeCell ref="T34:V34"/>
    <mergeCell ref="W34:Y34"/>
    <mergeCell ref="Z34:AA34"/>
    <mergeCell ref="T35:V35"/>
    <mergeCell ref="W35:Y35"/>
    <mergeCell ref="T36:V36"/>
    <mergeCell ref="W36:Y36"/>
    <mergeCell ref="AA45:AE45"/>
    <mergeCell ref="AB46:AE46"/>
    <mergeCell ref="K4:L4"/>
    <mergeCell ref="I27:K27"/>
    <mergeCell ref="L27:N27"/>
    <mergeCell ref="O27:Q27"/>
    <mergeCell ref="V4:W4"/>
    <mergeCell ref="K7:L7"/>
    <mergeCell ref="K8:L8"/>
    <mergeCell ref="K9:L9"/>
    <mergeCell ref="A43:G43"/>
    <mergeCell ref="A44:G44"/>
    <mergeCell ref="B32:B40"/>
    <mergeCell ref="C32:G32"/>
    <mergeCell ref="E33:G33"/>
    <mergeCell ref="A42:G42"/>
    <mergeCell ref="A29:D29"/>
    <mergeCell ref="E29:F29"/>
    <mergeCell ref="G29:H29"/>
    <mergeCell ref="A31:G31"/>
    <mergeCell ref="A25:Q25"/>
    <mergeCell ref="R25:AE25"/>
    <mergeCell ref="A27:H27"/>
    <mergeCell ref="R27:S27"/>
    <mergeCell ref="T27:V27"/>
    <mergeCell ref="W27:Y27"/>
    <mergeCell ref="Z27:AA27"/>
    <mergeCell ref="AB27:AE27"/>
    <mergeCell ref="A3:H4"/>
    <mergeCell ref="AB23:AE23"/>
    <mergeCell ref="A1:Q1"/>
    <mergeCell ref="R1:AE1"/>
    <mergeCell ref="AB5:AC5"/>
    <mergeCell ref="AB3:AE4"/>
    <mergeCell ref="AA22:AE22"/>
    <mergeCell ref="V3:W3"/>
    <mergeCell ref="A19:G19"/>
    <mergeCell ref="A20:G20"/>
    <mergeCell ref="A21:G21"/>
    <mergeCell ref="G5:H5"/>
    <mergeCell ref="E6:F6"/>
    <mergeCell ref="A5:D5"/>
    <mergeCell ref="E10:G10"/>
    <mergeCell ref="B9:B17"/>
    <mergeCell ref="A8:G8"/>
    <mergeCell ref="C9:G9"/>
    <mergeCell ref="W30:Y30"/>
    <mergeCell ref="Z30:AA30"/>
    <mergeCell ref="I31:K31"/>
    <mergeCell ref="L31:N31"/>
    <mergeCell ref="O31:Q31"/>
    <mergeCell ref="R31:S31"/>
    <mergeCell ref="T31:V31"/>
    <mergeCell ref="W31:Y31"/>
    <mergeCell ref="Z31:AA31"/>
    <mergeCell ref="I30:K30"/>
    <mergeCell ref="O32:Q32"/>
    <mergeCell ref="R32:S32"/>
    <mergeCell ref="T30:V30"/>
    <mergeCell ref="L30:N30"/>
    <mergeCell ref="O30:Q30"/>
    <mergeCell ref="R30:S30"/>
    <mergeCell ref="T32:V32"/>
    <mergeCell ref="W32:Y32"/>
    <mergeCell ref="Z32:AA32"/>
    <mergeCell ref="I33:K33"/>
    <mergeCell ref="L33:N33"/>
    <mergeCell ref="O33:Q33"/>
    <mergeCell ref="R33:S33"/>
    <mergeCell ref="T33:V33"/>
    <mergeCell ref="Z33:AA33"/>
    <mergeCell ref="I32:K32"/>
    <mergeCell ref="L32:N32"/>
    <mergeCell ref="I34:K34"/>
    <mergeCell ref="L34:N34"/>
    <mergeCell ref="O34:Q34"/>
    <mergeCell ref="R34:S34"/>
    <mergeCell ref="R36:S36"/>
    <mergeCell ref="I35:K35"/>
    <mergeCell ref="L35:N35"/>
    <mergeCell ref="O35:Q35"/>
    <mergeCell ref="R35:S35"/>
    <mergeCell ref="I36:K36"/>
    <mergeCell ref="L36:N36"/>
    <mergeCell ref="O36:Q36"/>
    <mergeCell ref="Z37:AA37"/>
    <mergeCell ref="I38:K38"/>
    <mergeCell ref="L38:N38"/>
    <mergeCell ref="O38:Q38"/>
    <mergeCell ref="R38:S38"/>
    <mergeCell ref="W38:Y38"/>
    <mergeCell ref="Z38:AA38"/>
    <mergeCell ref="T38:V38"/>
    <mergeCell ref="R37:S37"/>
    <mergeCell ref="I37:K37"/>
    <mergeCell ref="T37:V37"/>
    <mergeCell ref="W37:Y37"/>
    <mergeCell ref="I39:K39"/>
    <mergeCell ref="L39:N39"/>
    <mergeCell ref="O39:Q39"/>
    <mergeCell ref="R39:S39"/>
    <mergeCell ref="T39:V39"/>
    <mergeCell ref="W39:Y39"/>
    <mergeCell ref="L37:N37"/>
    <mergeCell ref="O37:Q37"/>
    <mergeCell ref="Z39:AA39"/>
    <mergeCell ref="I40:K40"/>
    <mergeCell ref="L40:N40"/>
    <mergeCell ref="O40:Q40"/>
    <mergeCell ref="R40:S40"/>
    <mergeCell ref="T40:V40"/>
    <mergeCell ref="W40:Y40"/>
    <mergeCell ref="Z40:AA40"/>
    <mergeCell ref="I41:K41"/>
    <mergeCell ref="L41:N41"/>
    <mergeCell ref="O41:Q41"/>
    <mergeCell ref="R41:S41"/>
    <mergeCell ref="I42:K42"/>
    <mergeCell ref="L42:N42"/>
    <mergeCell ref="O42:Q42"/>
    <mergeCell ref="R42:S42"/>
    <mergeCell ref="R43:S43"/>
    <mergeCell ref="T41:V41"/>
    <mergeCell ref="W41:Y41"/>
    <mergeCell ref="Z41:AA41"/>
    <mergeCell ref="T42:V42"/>
    <mergeCell ref="W42:Y42"/>
    <mergeCell ref="Z42:AA42"/>
    <mergeCell ref="T43:V43"/>
    <mergeCell ref="W43:Y43"/>
    <mergeCell ref="Z43:AA43"/>
    <mergeCell ref="T44:V44"/>
    <mergeCell ref="W44:Y44"/>
    <mergeCell ref="Z44:AA44"/>
    <mergeCell ref="I29:K29"/>
    <mergeCell ref="L29:N29"/>
    <mergeCell ref="R29:S29"/>
    <mergeCell ref="I44:K44"/>
    <mergeCell ref="L44:N44"/>
    <mergeCell ref="O44:Q44"/>
    <mergeCell ref="R44:S44"/>
    <mergeCell ref="I43:K43"/>
    <mergeCell ref="L43:N43"/>
    <mergeCell ref="O43:Q43"/>
    <mergeCell ref="I3:I4"/>
    <mergeCell ref="J3:L3"/>
    <mergeCell ref="M3:M4"/>
    <mergeCell ref="N3:O4"/>
    <mergeCell ref="K10:L10"/>
    <mergeCell ref="K11:L11"/>
    <mergeCell ref="K12:L12"/>
    <mergeCell ref="X3:X4"/>
    <mergeCell ref="Y3:Z4"/>
    <mergeCell ref="K6:L6"/>
    <mergeCell ref="N6:O6"/>
    <mergeCell ref="S6:T6"/>
    <mergeCell ref="P3:Q3"/>
    <mergeCell ref="R3:R4"/>
    <mergeCell ref="S3:T4"/>
    <mergeCell ref="U3:U4"/>
    <mergeCell ref="V6:W6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N7:O7"/>
    <mergeCell ref="N8:O8"/>
    <mergeCell ref="N9:O9"/>
    <mergeCell ref="N10:O10"/>
    <mergeCell ref="N11:O11"/>
    <mergeCell ref="N12:O12"/>
    <mergeCell ref="N13:O13"/>
    <mergeCell ref="N14:O14"/>
    <mergeCell ref="N15:O15"/>
    <mergeCell ref="N16:O16"/>
    <mergeCell ref="N17:O17"/>
    <mergeCell ref="N18:O18"/>
    <mergeCell ref="N19:O19"/>
    <mergeCell ref="N20:O20"/>
    <mergeCell ref="N21:O21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19:T19"/>
    <mergeCell ref="S20:T20"/>
    <mergeCell ref="S21:T21"/>
    <mergeCell ref="V7:W7"/>
    <mergeCell ref="V8:W8"/>
    <mergeCell ref="V9:W9"/>
    <mergeCell ref="V10:W10"/>
    <mergeCell ref="V11:W11"/>
    <mergeCell ref="V12:W12"/>
    <mergeCell ref="V13:W13"/>
    <mergeCell ref="V14:W14"/>
    <mergeCell ref="V15:W15"/>
    <mergeCell ref="V16:W16"/>
    <mergeCell ref="V17:W17"/>
    <mergeCell ref="V18:W18"/>
    <mergeCell ref="V19:W19"/>
    <mergeCell ref="V20:W20"/>
    <mergeCell ref="V21:W21"/>
    <mergeCell ref="Y12:Z12"/>
    <mergeCell ref="Y13:Z13"/>
    <mergeCell ref="Y21:Z21"/>
    <mergeCell ref="Y14:Z14"/>
    <mergeCell ref="Y15:Z15"/>
    <mergeCell ref="Y16:Z16"/>
    <mergeCell ref="Y17:Z17"/>
    <mergeCell ref="S5:T5"/>
    <mergeCell ref="V5:W5"/>
    <mergeCell ref="AB28:AC28"/>
    <mergeCell ref="O29:Q29"/>
    <mergeCell ref="T29:V29"/>
    <mergeCell ref="W29:Y29"/>
    <mergeCell ref="Z29:AA29"/>
    <mergeCell ref="Y18:Z18"/>
    <mergeCell ref="Y19:Z19"/>
    <mergeCell ref="Y20:Z20"/>
    <mergeCell ref="A28:D28"/>
    <mergeCell ref="E28:F28"/>
    <mergeCell ref="G28:H28"/>
    <mergeCell ref="I28:K28"/>
    <mergeCell ref="W28:Y28"/>
    <mergeCell ref="Z28:AA28"/>
    <mergeCell ref="Y5:Z5"/>
    <mergeCell ref="E5:F5"/>
    <mergeCell ref="L28:N28"/>
    <mergeCell ref="O28:Q28"/>
    <mergeCell ref="R28:S28"/>
    <mergeCell ref="T28:V28"/>
    <mergeCell ref="K5:L5"/>
    <mergeCell ref="N5:O5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47"/>
  <sheetViews>
    <sheetView showGridLines="0" zoomScaleSheetLayoutView="50" workbookViewId="0" topLeftCell="A1">
      <selection activeCell="A1" sqref="A1:P1"/>
    </sheetView>
  </sheetViews>
  <sheetFormatPr defaultColWidth="9.00390625" defaultRowHeight="22.5" customHeight="1"/>
  <cols>
    <col min="1" max="1" width="3.125" style="2" customWidth="1"/>
    <col min="2" max="2" width="3.625" style="2" customWidth="1"/>
    <col min="3" max="3" width="4.625" style="2" customWidth="1"/>
    <col min="4" max="4" width="2.125" style="2" customWidth="1"/>
    <col min="5" max="5" width="3.125" style="2" customWidth="1"/>
    <col min="6" max="6" width="4.625" style="2" customWidth="1"/>
    <col min="7" max="7" width="2.125" style="2" customWidth="1"/>
    <col min="8" max="8" width="4.625" style="2" customWidth="1"/>
    <col min="9" max="16" width="10.625" style="2" customWidth="1"/>
    <col min="17" max="17" width="3.125" style="2" customWidth="1"/>
    <col min="18" max="18" width="3.625" style="2" customWidth="1"/>
    <col min="19" max="19" width="4.625" style="2" customWidth="1"/>
    <col min="20" max="20" width="2.125" style="2" customWidth="1"/>
    <col min="21" max="21" width="3.125" style="2" customWidth="1"/>
    <col min="22" max="22" width="4.625" style="2" customWidth="1"/>
    <col min="23" max="23" width="2.125" style="2" customWidth="1"/>
    <col min="24" max="24" width="4.625" style="2" customWidth="1"/>
    <col min="25" max="26" width="10.375" style="2" customWidth="1"/>
    <col min="27" max="28" width="5.625" style="2" customWidth="1"/>
    <col min="29" max="30" width="10.375" style="2" customWidth="1"/>
    <col min="31" max="32" width="5.625" style="2" customWidth="1"/>
    <col min="33" max="34" width="10.625" style="2" customWidth="1"/>
    <col min="35" max="16384" width="9.00390625" style="2" customWidth="1"/>
  </cols>
  <sheetData>
    <row r="1" spans="1:34" ht="24.75" customHeight="1">
      <c r="A1" s="157" t="s">
        <v>119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 t="s">
        <v>181</v>
      </c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</row>
    <row r="2" spans="14:34" ht="22.5" customHeight="1" thickBot="1">
      <c r="N2" s="69" t="s">
        <v>230</v>
      </c>
      <c r="O2" s="69"/>
      <c r="P2" s="69"/>
      <c r="Q2" s="11"/>
      <c r="R2" s="11"/>
      <c r="S2" s="11"/>
      <c r="T2" s="11"/>
      <c r="U2" s="11"/>
      <c r="V2" s="11"/>
      <c r="W2" s="30"/>
      <c r="X2" s="33"/>
      <c r="Y2" s="33"/>
      <c r="Z2" s="33"/>
      <c r="AE2" s="69" t="s">
        <v>230</v>
      </c>
      <c r="AF2" s="69"/>
      <c r="AG2" s="69"/>
      <c r="AH2" s="69"/>
    </row>
    <row r="3" spans="1:34" ht="22.5" customHeight="1">
      <c r="A3" s="87" t="s">
        <v>2</v>
      </c>
      <c r="B3" s="160"/>
      <c r="C3" s="160"/>
      <c r="D3" s="160"/>
      <c r="E3" s="160"/>
      <c r="F3" s="160"/>
      <c r="G3" s="160"/>
      <c r="H3" s="160"/>
      <c r="I3" s="100" t="s">
        <v>31</v>
      </c>
      <c r="J3" s="100" t="s">
        <v>120</v>
      </c>
      <c r="K3" s="100"/>
      <c r="L3" s="100"/>
      <c r="M3" s="100"/>
      <c r="N3" s="100"/>
      <c r="O3" s="115"/>
      <c r="P3" s="115"/>
      <c r="Q3" s="87" t="s">
        <v>2</v>
      </c>
      <c r="R3" s="160"/>
      <c r="S3" s="160"/>
      <c r="T3" s="160"/>
      <c r="U3" s="160"/>
      <c r="V3" s="160"/>
      <c r="W3" s="160"/>
      <c r="X3" s="160"/>
      <c r="Y3" s="165" t="s">
        <v>124</v>
      </c>
      <c r="Z3" s="100" t="s">
        <v>147</v>
      </c>
      <c r="AA3" s="167"/>
      <c r="AB3" s="167"/>
      <c r="AC3" s="167"/>
      <c r="AD3" s="167"/>
      <c r="AE3" s="167"/>
      <c r="AF3" s="167"/>
      <c r="AG3" s="167"/>
      <c r="AH3" s="168"/>
    </row>
    <row r="4" spans="1:34" ht="22.5" customHeight="1">
      <c r="A4" s="161"/>
      <c r="B4" s="162"/>
      <c r="C4" s="162"/>
      <c r="D4" s="162"/>
      <c r="E4" s="162"/>
      <c r="F4" s="162"/>
      <c r="G4" s="162"/>
      <c r="H4" s="162"/>
      <c r="I4" s="133"/>
      <c r="J4" s="132" t="s">
        <v>121</v>
      </c>
      <c r="K4" s="132" t="s">
        <v>122</v>
      </c>
      <c r="L4" s="23" t="s">
        <v>125</v>
      </c>
      <c r="M4" s="23" t="s">
        <v>127</v>
      </c>
      <c r="N4" s="23" t="s">
        <v>129</v>
      </c>
      <c r="O4" s="23" t="s">
        <v>131</v>
      </c>
      <c r="P4" s="158" t="s">
        <v>123</v>
      </c>
      <c r="Q4" s="161"/>
      <c r="R4" s="162"/>
      <c r="S4" s="162"/>
      <c r="T4" s="162"/>
      <c r="U4" s="162"/>
      <c r="V4" s="162"/>
      <c r="W4" s="162"/>
      <c r="X4" s="162"/>
      <c r="Y4" s="166"/>
      <c r="Z4" s="36" t="s">
        <v>133</v>
      </c>
      <c r="AA4" s="169" t="s">
        <v>135</v>
      </c>
      <c r="AB4" s="170"/>
      <c r="AC4" s="36" t="s">
        <v>137</v>
      </c>
      <c r="AD4" s="36" t="s">
        <v>139</v>
      </c>
      <c r="AE4" s="169" t="s">
        <v>141</v>
      </c>
      <c r="AF4" s="170"/>
      <c r="AG4" s="36" t="s">
        <v>143</v>
      </c>
      <c r="AH4" s="37" t="s">
        <v>145</v>
      </c>
    </row>
    <row r="5" spans="1:34" ht="22.5" customHeight="1">
      <c r="A5" s="163"/>
      <c r="B5" s="164"/>
      <c r="C5" s="164"/>
      <c r="D5" s="164"/>
      <c r="E5" s="164"/>
      <c r="F5" s="164"/>
      <c r="G5" s="164"/>
      <c r="H5" s="164"/>
      <c r="I5" s="101"/>
      <c r="J5" s="133"/>
      <c r="K5" s="133"/>
      <c r="L5" s="8" t="s">
        <v>126</v>
      </c>
      <c r="M5" s="8" t="s">
        <v>128</v>
      </c>
      <c r="N5" s="8" t="s">
        <v>130</v>
      </c>
      <c r="O5" s="8" t="s">
        <v>132</v>
      </c>
      <c r="P5" s="159"/>
      <c r="Q5" s="163"/>
      <c r="R5" s="164"/>
      <c r="S5" s="164"/>
      <c r="T5" s="164"/>
      <c r="U5" s="164"/>
      <c r="V5" s="164"/>
      <c r="W5" s="164"/>
      <c r="X5" s="164"/>
      <c r="Y5" s="133"/>
      <c r="Z5" s="8" t="s">
        <v>134</v>
      </c>
      <c r="AA5" s="171" t="s">
        <v>136</v>
      </c>
      <c r="AB5" s="172"/>
      <c r="AC5" s="8" t="s">
        <v>138</v>
      </c>
      <c r="AD5" s="8" t="s">
        <v>140</v>
      </c>
      <c r="AE5" s="171" t="s">
        <v>142</v>
      </c>
      <c r="AF5" s="172"/>
      <c r="AG5" s="8" t="s">
        <v>144</v>
      </c>
      <c r="AH5" s="38" t="s">
        <v>146</v>
      </c>
    </row>
    <row r="6" spans="1:34" ht="22.5" customHeight="1">
      <c r="A6" s="128" t="s">
        <v>3</v>
      </c>
      <c r="B6" s="128"/>
      <c r="C6" s="128"/>
      <c r="D6" s="128"/>
      <c r="E6" s="124" t="s">
        <v>227</v>
      </c>
      <c r="F6" s="124"/>
      <c r="G6" s="130" t="s">
        <v>4</v>
      </c>
      <c r="H6" s="131"/>
      <c r="I6" s="25">
        <v>79</v>
      </c>
      <c r="J6" s="25">
        <v>46</v>
      </c>
      <c r="K6" s="25">
        <v>27</v>
      </c>
      <c r="L6" s="25">
        <v>5</v>
      </c>
      <c r="M6" s="25">
        <v>1</v>
      </c>
      <c r="N6" s="26" t="s">
        <v>1</v>
      </c>
      <c r="O6" s="26" t="s">
        <v>1</v>
      </c>
      <c r="P6" s="26" t="s">
        <v>1</v>
      </c>
      <c r="Q6" s="128" t="s">
        <v>3</v>
      </c>
      <c r="R6" s="128"/>
      <c r="S6" s="128"/>
      <c r="T6" s="128"/>
      <c r="U6" s="124" t="s">
        <v>227</v>
      </c>
      <c r="V6" s="124"/>
      <c r="W6" s="130" t="s">
        <v>4</v>
      </c>
      <c r="X6" s="131"/>
      <c r="Y6" s="25">
        <v>79</v>
      </c>
      <c r="Z6" s="25">
        <v>9</v>
      </c>
      <c r="AA6" s="123">
        <v>2</v>
      </c>
      <c r="AB6" s="123"/>
      <c r="AC6" s="25">
        <v>12</v>
      </c>
      <c r="AD6" s="25">
        <v>18</v>
      </c>
      <c r="AE6" s="123">
        <v>23</v>
      </c>
      <c r="AF6" s="123"/>
      <c r="AG6" s="25">
        <v>12</v>
      </c>
      <c r="AH6" s="25">
        <v>3</v>
      </c>
    </row>
    <row r="7" spans="5:34" s="10" customFormat="1" ht="22.5" customHeight="1">
      <c r="E7" s="129" t="s">
        <v>218</v>
      </c>
      <c r="F7" s="129"/>
      <c r="I7" s="60">
        <f>IF((SUM(I9:I22))=(SUM(J7:P7)),(IF((SUM(I9:I22))=0,"－",(SUM(I9:I22)))),"数値が違う")</f>
        <v>92</v>
      </c>
      <c r="J7" s="24">
        <f aca="true" t="shared" si="0" ref="J7:P7">IF((SUM(J9:J22))=0,"－",(SUM(J9:J22)))</f>
        <v>70</v>
      </c>
      <c r="K7" s="24">
        <f t="shared" si="0"/>
        <v>18</v>
      </c>
      <c r="L7" s="24">
        <f t="shared" si="0"/>
        <v>3</v>
      </c>
      <c r="M7" s="24" t="str">
        <f t="shared" si="0"/>
        <v>－</v>
      </c>
      <c r="N7" s="24">
        <f t="shared" si="0"/>
        <v>1</v>
      </c>
      <c r="O7" s="24" t="str">
        <f t="shared" si="0"/>
        <v>－</v>
      </c>
      <c r="P7" s="24" t="str">
        <f t="shared" si="0"/>
        <v>－</v>
      </c>
      <c r="U7" s="129" t="s">
        <v>218</v>
      </c>
      <c r="V7" s="129"/>
      <c r="Y7" s="60">
        <f>IF((SUM(Y9:Y22))=(SUM(Z7:AH7)),(IF((SUM(Y9:Y22))=0,"－",(SUM(Y9:Y22)))),"数値が違う")</f>
        <v>92</v>
      </c>
      <c r="Z7" s="45">
        <f>IF((SUM(Z9:Z22))=0,"－",(SUM(Z9:Z22)))</f>
        <v>10</v>
      </c>
      <c r="AA7" s="122">
        <f>IF((SUM(AA9:AB22))=0,"－",(SUM(AA9:AB22)))</f>
        <v>7</v>
      </c>
      <c r="AB7" s="122"/>
      <c r="AC7" s="45">
        <f>IF((SUM(AC9:AC22))=0,"－",(SUM(AC9:AC22)))</f>
        <v>7</v>
      </c>
      <c r="AD7" s="45">
        <f>IF((SUM(AD9:AD22))=0,"－",(SUM(AD9:AD22)))</f>
        <v>23</v>
      </c>
      <c r="AE7" s="122">
        <f>IF((SUM(AE9:AF22))=0,"－",(SUM(AE9:AF22)))</f>
        <v>35</v>
      </c>
      <c r="AF7" s="122"/>
      <c r="AG7" s="45">
        <f>IF((SUM(AG9:AG22))=0,"－",(SUM(AG9:AG22)))</f>
        <v>6</v>
      </c>
      <c r="AH7" s="45">
        <f>IF((SUM(AH9:AH22))=0,"－",(SUM(AH9:AH22)))</f>
        <v>4</v>
      </c>
    </row>
    <row r="8" spans="1:34" ht="18" customHeight="1">
      <c r="A8" s="11"/>
      <c r="B8" s="11"/>
      <c r="C8" s="11"/>
      <c r="D8" s="11"/>
      <c r="E8" s="11"/>
      <c r="F8" s="11"/>
      <c r="G8" s="11"/>
      <c r="H8" s="12"/>
      <c r="I8" s="25"/>
      <c r="J8" s="25"/>
      <c r="K8" s="25"/>
      <c r="L8" s="25"/>
      <c r="M8" s="25"/>
      <c r="N8" s="25"/>
      <c r="O8" s="25"/>
      <c r="P8" s="25"/>
      <c r="Q8" s="11"/>
      <c r="R8" s="11"/>
      <c r="S8" s="11"/>
      <c r="T8" s="11"/>
      <c r="U8" s="11"/>
      <c r="V8" s="11"/>
      <c r="W8" s="11"/>
      <c r="X8" s="12"/>
      <c r="Y8" s="35"/>
      <c r="Z8" s="35"/>
      <c r="AA8" s="25"/>
      <c r="AB8" s="25"/>
      <c r="AC8" s="25"/>
      <c r="AD8" s="25"/>
      <c r="AE8" s="25"/>
      <c r="AF8" s="25"/>
      <c r="AG8" s="25"/>
      <c r="AH8" s="25"/>
    </row>
    <row r="9" spans="1:34" ht="22.5" customHeight="1">
      <c r="A9" s="76" t="s">
        <v>6</v>
      </c>
      <c r="B9" s="76"/>
      <c r="C9" s="76"/>
      <c r="D9" s="76"/>
      <c r="E9" s="76"/>
      <c r="F9" s="76"/>
      <c r="G9" s="76"/>
      <c r="H9" s="14" t="s">
        <v>7</v>
      </c>
      <c r="I9" s="25" t="str">
        <f aca="true" t="shared" si="1" ref="I9:I18">IF((SUM(J9:P9))=0,"－",(SUM(J9:P9)))</f>
        <v>－</v>
      </c>
      <c r="J9" s="26" t="s">
        <v>1</v>
      </c>
      <c r="K9" s="26" t="s">
        <v>1</v>
      </c>
      <c r="L9" s="26" t="s">
        <v>1</v>
      </c>
      <c r="M9" s="26" t="s">
        <v>1</v>
      </c>
      <c r="N9" s="26" t="s">
        <v>1</v>
      </c>
      <c r="O9" s="26" t="s">
        <v>1</v>
      </c>
      <c r="P9" s="26" t="s">
        <v>1</v>
      </c>
      <c r="Q9" s="76" t="s">
        <v>6</v>
      </c>
      <c r="R9" s="76"/>
      <c r="S9" s="76"/>
      <c r="T9" s="76"/>
      <c r="U9" s="76"/>
      <c r="V9" s="76"/>
      <c r="W9" s="76"/>
      <c r="X9" s="14" t="s">
        <v>7</v>
      </c>
      <c r="Y9" s="25" t="str">
        <f aca="true" t="shared" si="2" ref="Y9:Y18">IF((SUM(Z9:AH9))=0,"－",(SUM(Z9:AH9)))</f>
        <v>－</v>
      </c>
      <c r="Z9" s="26" t="s">
        <v>1</v>
      </c>
      <c r="AA9" s="156" t="s">
        <v>1</v>
      </c>
      <c r="AB9" s="156"/>
      <c r="AC9" s="26" t="s">
        <v>1</v>
      </c>
      <c r="AD9" s="26" t="s">
        <v>1</v>
      </c>
      <c r="AE9" s="156" t="s">
        <v>1</v>
      </c>
      <c r="AF9" s="156"/>
      <c r="AG9" s="26" t="s">
        <v>1</v>
      </c>
      <c r="AH9" s="26" t="s">
        <v>1</v>
      </c>
    </row>
    <row r="10" spans="1:34" ht="22.5" customHeight="1">
      <c r="A10" s="11"/>
      <c r="B10" s="127" t="s">
        <v>8</v>
      </c>
      <c r="C10" s="76" t="s">
        <v>9</v>
      </c>
      <c r="D10" s="76"/>
      <c r="E10" s="76"/>
      <c r="F10" s="76"/>
      <c r="G10" s="76"/>
      <c r="H10" s="14" t="s">
        <v>10</v>
      </c>
      <c r="I10" s="25" t="str">
        <f t="shared" si="1"/>
        <v>－</v>
      </c>
      <c r="J10" s="26" t="s">
        <v>1</v>
      </c>
      <c r="K10" s="26" t="s">
        <v>1</v>
      </c>
      <c r="L10" s="26" t="s">
        <v>1</v>
      </c>
      <c r="M10" s="26" t="s">
        <v>1</v>
      </c>
      <c r="N10" s="26" t="s">
        <v>1</v>
      </c>
      <c r="O10" s="26" t="s">
        <v>1</v>
      </c>
      <c r="P10" s="26" t="s">
        <v>1</v>
      </c>
      <c r="Q10" s="11"/>
      <c r="R10" s="127" t="s">
        <v>8</v>
      </c>
      <c r="S10" s="76" t="s">
        <v>9</v>
      </c>
      <c r="T10" s="76"/>
      <c r="U10" s="76"/>
      <c r="V10" s="76"/>
      <c r="W10" s="76"/>
      <c r="X10" s="14" t="s">
        <v>10</v>
      </c>
      <c r="Y10" s="25" t="str">
        <f t="shared" si="2"/>
        <v>－</v>
      </c>
      <c r="Z10" s="26" t="s">
        <v>1</v>
      </c>
      <c r="AA10" s="156" t="s">
        <v>1</v>
      </c>
      <c r="AB10" s="156"/>
      <c r="AC10" s="26" t="s">
        <v>1</v>
      </c>
      <c r="AD10" s="26" t="s">
        <v>1</v>
      </c>
      <c r="AE10" s="156" t="s">
        <v>1</v>
      </c>
      <c r="AF10" s="156"/>
      <c r="AG10" s="26" t="s">
        <v>1</v>
      </c>
      <c r="AH10" s="26" t="s">
        <v>1</v>
      </c>
    </row>
    <row r="11" spans="1:34" ht="22.5" customHeight="1">
      <c r="A11" s="11"/>
      <c r="B11" s="127"/>
      <c r="C11" s="17">
        <v>1</v>
      </c>
      <c r="D11" s="18" t="s">
        <v>11</v>
      </c>
      <c r="E11" s="76" t="s">
        <v>12</v>
      </c>
      <c r="F11" s="76"/>
      <c r="G11" s="76"/>
      <c r="H11" s="14" t="s">
        <v>13</v>
      </c>
      <c r="I11" s="25">
        <f t="shared" si="1"/>
        <v>6</v>
      </c>
      <c r="J11" s="26">
        <v>5</v>
      </c>
      <c r="K11" s="26">
        <v>1</v>
      </c>
      <c r="L11" s="26" t="s">
        <v>1</v>
      </c>
      <c r="M11" s="26" t="s">
        <v>1</v>
      </c>
      <c r="N11" s="26" t="s">
        <v>1</v>
      </c>
      <c r="O11" s="26" t="s">
        <v>1</v>
      </c>
      <c r="P11" s="26" t="s">
        <v>1</v>
      </c>
      <c r="Q11" s="11"/>
      <c r="R11" s="127"/>
      <c r="S11" s="17">
        <v>1</v>
      </c>
      <c r="T11" s="18" t="s">
        <v>11</v>
      </c>
      <c r="U11" s="76" t="s">
        <v>12</v>
      </c>
      <c r="V11" s="76"/>
      <c r="W11" s="76"/>
      <c r="X11" s="14" t="s">
        <v>13</v>
      </c>
      <c r="Y11" s="25">
        <f t="shared" si="2"/>
        <v>6</v>
      </c>
      <c r="Z11" s="26">
        <v>2</v>
      </c>
      <c r="AA11" s="156" t="s">
        <v>1</v>
      </c>
      <c r="AB11" s="156"/>
      <c r="AC11" s="26">
        <v>3</v>
      </c>
      <c r="AD11" s="26" t="s">
        <v>1</v>
      </c>
      <c r="AE11" s="156">
        <v>1</v>
      </c>
      <c r="AF11" s="156"/>
      <c r="AG11" s="26" t="s">
        <v>1</v>
      </c>
      <c r="AH11" s="26" t="s">
        <v>1</v>
      </c>
    </row>
    <row r="12" spans="1:34" ht="22.5" customHeight="1">
      <c r="A12" s="11"/>
      <c r="B12" s="127"/>
      <c r="C12" s="17">
        <v>1</v>
      </c>
      <c r="D12" s="18" t="s">
        <v>11</v>
      </c>
      <c r="E12" s="11" t="s">
        <v>14</v>
      </c>
      <c r="F12" s="17">
        <v>3</v>
      </c>
      <c r="G12" s="18" t="s">
        <v>11</v>
      </c>
      <c r="H12" s="14" t="s">
        <v>15</v>
      </c>
      <c r="I12" s="25">
        <f t="shared" si="1"/>
        <v>42</v>
      </c>
      <c r="J12" s="26">
        <v>38</v>
      </c>
      <c r="K12" s="26">
        <v>4</v>
      </c>
      <c r="L12" s="26" t="s">
        <v>1</v>
      </c>
      <c r="M12" s="26" t="s">
        <v>1</v>
      </c>
      <c r="N12" s="26" t="s">
        <v>1</v>
      </c>
      <c r="O12" s="26" t="s">
        <v>1</v>
      </c>
      <c r="P12" s="26" t="s">
        <v>1</v>
      </c>
      <c r="Q12" s="11"/>
      <c r="R12" s="127"/>
      <c r="S12" s="17">
        <v>1</v>
      </c>
      <c r="T12" s="18" t="s">
        <v>11</v>
      </c>
      <c r="U12" s="11" t="s">
        <v>14</v>
      </c>
      <c r="V12" s="17">
        <v>3</v>
      </c>
      <c r="W12" s="18" t="s">
        <v>11</v>
      </c>
      <c r="X12" s="14" t="s">
        <v>15</v>
      </c>
      <c r="Y12" s="25">
        <f t="shared" si="2"/>
        <v>42</v>
      </c>
      <c r="Z12" s="26">
        <v>8</v>
      </c>
      <c r="AA12" s="156">
        <v>5</v>
      </c>
      <c r="AB12" s="156"/>
      <c r="AC12" s="26">
        <v>4</v>
      </c>
      <c r="AD12" s="26">
        <v>14</v>
      </c>
      <c r="AE12" s="156">
        <v>10</v>
      </c>
      <c r="AF12" s="156"/>
      <c r="AG12" s="26">
        <v>1</v>
      </c>
      <c r="AH12" s="26" t="s">
        <v>1</v>
      </c>
    </row>
    <row r="13" spans="1:34" ht="22.5" customHeight="1">
      <c r="A13" s="11"/>
      <c r="B13" s="127"/>
      <c r="C13" s="17">
        <v>3</v>
      </c>
      <c r="D13" s="18" t="s">
        <v>11</v>
      </c>
      <c r="E13" s="11" t="s">
        <v>14</v>
      </c>
      <c r="F13" s="17">
        <v>5</v>
      </c>
      <c r="G13" s="18" t="s">
        <v>11</v>
      </c>
      <c r="H13" s="14" t="s">
        <v>16</v>
      </c>
      <c r="I13" s="25">
        <f t="shared" si="1"/>
        <v>32</v>
      </c>
      <c r="J13" s="26">
        <v>21</v>
      </c>
      <c r="K13" s="26">
        <v>10</v>
      </c>
      <c r="L13" s="26">
        <v>1</v>
      </c>
      <c r="M13" s="26" t="s">
        <v>1</v>
      </c>
      <c r="N13" s="26" t="s">
        <v>1</v>
      </c>
      <c r="O13" s="26" t="s">
        <v>1</v>
      </c>
      <c r="P13" s="26" t="s">
        <v>1</v>
      </c>
      <c r="Q13" s="11"/>
      <c r="R13" s="127"/>
      <c r="S13" s="17">
        <v>3</v>
      </c>
      <c r="T13" s="18" t="s">
        <v>11</v>
      </c>
      <c r="U13" s="11" t="s">
        <v>14</v>
      </c>
      <c r="V13" s="17">
        <v>5</v>
      </c>
      <c r="W13" s="18" t="s">
        <v>11</v>
      </c>
      <c r="X13" s="14" t="s">
        <v>16</v>
      </c>
      <c r="Y13" s="25">
        <f t="shared" si="2"/>
        <v>32</v>
      </c>
      <c r="Z13" s="26" t="s">
        <v>1</v>
      </c>
      <c r="AA13" s="156">
        <v>2</v>
      </c>
      <c r="AB13" s="156"/>
      <c r="AC13" s="26" t="s">
        <v>1</v>
      </c>
      <c r="AD13" s="26">
        <v>9</v>
      </c>
      <c r="AE13" s="156">
        <v>16</v>
      </c>
      <c r="AF13" s="156"/>
      <c r="AG13" s="26">
        <v>3</v>
      </c>
      <c r="AH13" s="26">
        <v>2</v>
      </c>
    </row>
    <row r="14" spans="1:34" ht="22.5" customHeight="1">
      <c r="A14" s="11"/>
      <c r="B14" s="127"/>
      <c r="C14" s="17">
        <v>5</v>
      </c>
      <c r="D14" s="18" t="s">
        <v>11</v>
      </c>
      <c r="E14" s="11" t="s">
        <v>14</v>
      </c>
      <c r="F14" s="17">
        <v>10</v>
      </c>
      <c r="G14" s="18" t="s">
        <v>11</v>
      </c>
      <c r="H14" s="14" t="s">
        <v>17</v>
      </c>
      <c r="I14" s="25">
        <f t="shared" si="1"/>
        <v>7</v>
      </c>
      <c r="J14" s="26">
        <v>4</v>
      </c>
      <c r="K14" s="26">
        <v>3</v>
      </c>
      <c r="L14" s="26" t="s">
        <v>1</v>
      </c>
      <c r="M14" s="26" t="s">
        <v>1</v>
      </c>
      <c r="N14" s="26" t="s">
        <v>1</v>
      </c>
      <c r="O14" s="26" t="s">
        <v>1</v>
      </c>
      <c r="P14" s="26" t="s">
        <v>1</v>
      </c>
      <c r="Q14" s="11"/>
      <c r="R14" s="127"/>
      <c r="S14" s="17">
        <v>5</v>
      </c>
      <c r="T14" s="18" t="s">
        <v>11</v>
      </c>
      <c r="U14" s="11" t="s">
        <v>14</v>
      </c>
      <c r="V14" s="17">
        <v>10</v>
      </c>
      <c r="W14" s="18" t="s">
        <v>11</v>
      </c>
      <c r="X14" s="14" t="s">
        <v>17</v>
      </c>
      <c r="Y14" s="25">
        <f t="shared" si="2"/>
        <v>7</v>
      </c>
      <c r="Z14" s="26" t="s">
        <v>1</v>
      </c>
      <c r="AA14" s="156" t="s">
        <v>1</v>
      </c>
      <c r="AB14" s="156"/>
      <c r="AC14" s="26" t="s">
        <v>1</v>
      </c>
      <c r="AD14" s="26" t="s">
        <v>1</v>
      </c>
      <c r="AE14" s="156">
        <v>6</v>
      </c>
      <c r="AF14" s="156"/>
      <c r="AG14" s="26" t="s">
        <v>1</v>
      </c>
      <c r="AH14" s="26">
        <v>1</v>
      </c>
    </row>
    <row r="15" spans="1:34" ht="22.5" customHeight="1">
      <c r="A15" s="11"/>
      <c r="B15" s="127"/>
      <c r="C15" s="17">
        <v>10</v>
      </c>
      <c r="D15" s="18" t="s">
        <v>11</v>
      </c>
      <c r="E15" s="11" t="s">
        <v>14</v>
      </c>
      <c r="F15" s="17">
        <v>20</v>
      </c>
      <c r="G15" s="18" t="s">
        <v>11</v>
      </c>
      <c r="H15" s="14" t="s">
        <v>18</v>
      </c>
      <c r="I15" s="25" t="str">
        <f t="shared" si="1"/>
        <v>－</v>
      </c>
      <c r="J15" s="26" t="s">
        <v>1</v>
      </c>
      <c r="K15" s="26" t="s">
        <v>1</v>
      </c>
      <c r="L15" s="26" t="s">
        <v>1</v>
      </c>
      <c r="M15" s="26" t="s">
        <v>1</v>
      </c>
      <c r="N15" s="26" t="s">
        <v>1</v>
      </c>
      <c r="O15" s="26" t="s">
        <v>1</v>
      </c>
      <c r="P15" s="26" t="s">
        <v>1</v>
      </c>
      <c r="Q15" s="11"/>
      <c r="R15" s="127"/>
      <c r="S15" s="17">
        <v>10</v>
      </c>
      <c r="T15" s="18" t="s">
        <v>11</v>
      </c>
      <c r="U15" s="11" t="s">
        <v>14</v>
      </c>
      <c r="V15" s="17">
        <v>20</v>
      </c>
      <c r="W15" s="18" t="s">
        <v>11</v>
      </c>
      <c r="X15" s="14" t="s">
        <v>18</v>
      </c>
      <c r="Y15" s="25" t="str">
        <f t="shared" si="2"/>
        <v>－</v>
      </c>
      <c r="Z15" s="26" t="s">
        <v>1</v>
      </c>
      <c r="AA15" s="156" t="s">
        <v>1</v>
      </c>
      <c r="AB15" s="156"/>
      <c r="AC15" s="26" t="s">
        <v>1</v>
      </c>
      <c r="AD15" s="26" t="s">
        <v>1</v>
      </c>
      <c r="AE15" s="156" t="s">
        <v>1</v>
      </c>
      <c r="AF15" s="156"/>
      <c r="AG15" s="26" t="s">
        <v>1</v>
      </c>
      <c r="AH15" s="26" t="s">
        <v>1</v>
      </c>
    </row>
    <row r="16" spans="1:34" ht="22.5" customHeight="1">
      <c r="A16" s="11"/>
      <c r="B16" s="127"/>
      <c r="C16" s="17">
        <v>20</v>
      </c>
      <c r="D16" s="18" t="s">
        <v>11</v>
      </c>
      <c r="E16" s="11" t="s">
        <v>14</v>
      </c>
      <c r="F16" s="17">
        <v>30</v>
      </c>
      <c r="G16" s="18" t="s">
        <v>11</v>
      </c>
      <c r="H16" s="14" t="s">
        <v>19</v>
      </c>
      <c r="I16" s="25">
        <f t="shared" si="1"/>
        <v>1</v>
      </c>
      <c r="J16" s="26" t="s">
        <v>1</v>
      </c>
      <c r="K16" s="26" t="s">
        <v>1</v>
      </c>
      <c r="L16" s="26" t="s">
        <v>1</v>
      </c>
      <c r="M16" s="26" t="s">
        <v>1</v>
      </c>
      <c r="N16" s="26">
        <v>1</v>
      </c>
      <c r="O16" s="26" t="s">
        <v>1</v>
      </c>
      <c r="P16" s="26" t="s">
        <v>1</v>
      </c>
      <c r="Q16" s="11"/>
      <c r="R16" s="127"/>
      <c r="S16" s="17">
        <v>20</v>
      </c>
      <c r="T16" s="18" t="s">
        <v>11</v>
      </c>
      <c r="U16" s="11" t="s">
        <v>14</v>
      </c>
      <c r="V16" s="17">
        <v>30</v>
      </c>
      <c r="W16" s="18" t="s">
        <v>11</v>
      </c>
      <c r="X16" s="14" t="s">
        <v>19</v>
      </c>
      <c r="Y16" s="25">
        <f t="shared" si="2"/>
        <v>1</v>
      </c>
      <c r="Z16" s="26" t="s">
        <v>1</v>
      </c>
      <c r="AA16" s="156" t="s">
        <v>1</v>
      </c>
      <c r="AB16" s="156"/>
      <c r="AC16" s="26" t="s">
        <v>1</v>
      </c>
      <c r="AD16" s="26" t="s">
        <v>1</v>
      </c>
      <c r="AE16" s="156" t="s">
        <v>1</v>
      </c>
      <c r="AF16" s="156"/>
      <c r="AG16" s="26" t="s">
        <v>1</v>
      </c>
      <c r="AH16" s="26">
        <v>1</v>
      </c>
    </row>
    <row r="17" spans="1:34" ht="22.5" customHeight="1">
      <c r="A17" s="11"/>
      <c r="B17" s="127"/>
      <c r="C17" s="17">
        <v>30</v>
      </c>
      <c r="D17" s="18" t="s">
        <v>11</v>
      </c>
      <c r="E17" s="11" t="s">
        <v>14</v>
      </c>
      <c r="F17" s="17">
        <v>50</v>
      </c>
      <c r="G17" s="18" t="s">
        <v>11</v>
      </c>
      <c r="H17" s="14" t="s">
        <v>20</v>
      </c>
      <c r="I17" s="25" t="str">
        <f t="shared" si="1"/>
        <v>－</v>
      </c>
      <c r="J17" s="26" t="s">
        <v>1</v>
      </c>
      <c r="K17" s="26" t="s">
        <v>1</v>
      </c>
      <c r="L17" s="26" t="s">
        <v>1</v>
      </c>
      <c r="M17" s="26" t="s">
        <v>1</v>
      </c>
      <c r="N17" s="26" t="s">
        <v>1</v>
      </c>
      <c r="O17" s="26" t="s">
        <v>1</v>
      </c>
      <c r="P17" s="26" t="s">
        <v>1</v>
      </c>
      <c r="Q17" s="11"/>
      <c r="R17" s="127"/>
      <c r="S17" s="17">
        <v>30</v>
      </c>
      <c r="T17" s="18" t="s">
        <v>11</v>
      </c>
      <c r="U17" s="11" t="s">
        <v>14</v>
      </c>
      <c r="V17" s="17">
        <v>50</v>
      </c>
      <c r="W17" s="18" t="s">
        <v>11</v>
      </c>
      <c r="X17" s="14" t="s">
        <v>20</v>
      </c>
      <c r="Y17" s="25" t="str">
        <f t="shared" si="2"/>
        <v>－</v>
      </c>
      <c r="Z17" s="26" t="s">
        <v>1</v>
      </c>
      <c r="AA17" s="156" t="s">
        <v>1</v>
      </c>
      <c r="AB17" s="156"/>
      <c r="AC17" s="26" t="s">
        <v>1</v>
      </c>
      <c r="AD17" s="26" t="s">
        <v>1</v>
      </c>
      <c r="AE17" s="156" t="s">
        <v>1</v>
      </c>
      <c r="AF17" s="156"/>
      <c r="AG17" s="26" t="s">
        <v>1</v>
      </c>
      <c r="AH17" s="26" t="s">
        <v>1</v>
      </c>
    </row>
    <row r="18" spans="1:34" ht="22.5" customHeight="1">
      <c r="A18" s="11"/>
      <c r="B18" s="127"/>
      <c r="C18" s="17">
        <v>50</v>
      </c>
      <c r="D18" s="18" t="s">
        <v>11</v>
      </c>
      <c r="E18" s="11" t="s">
        <v>14</v>
      </c>
      <c r="F18" s="17">
        <v>100</v>
      </c>
      <c r="G18" s="18" t="s">
        <v>11</v>
      </c>
      <c r="H18" s="14" t="s">
        <v>21</v>
      </c>
      <c r="I18" s="25" t="str">
        <f t="shared" si="1"/>
        <v>－</v>
      </c>
      <c r="J18" s="26" t="s">
        <v>1</v>
      </c>
      <c r="K18" s="26" t="s">
        <v>1</v>
      </c>
      <c r="L18" s="26" t="s">
        <v>1</v>
      </c>
      <c r="M18" s="26" t="s">
        <v>1</v>
      </c>
      <c r="N18" s="26" t="s">
        <v>1</v>
      </c>
      <c r="O18" s="26" t="s">
        <v>1</v>
      </c>
      <c r="P18" s="26" t="s">
        <v>1</v>
      </c>
      <c r="Q18" s="11"/>
      <c r="R18" s="127"/>
      <c r="S18" s="17">
        <v>50</v>
      </c>
      <c r="T18" s="18" t="s">
        <v>11</v>
      </c>
      <c r="U18" s="11" t="s">
        <v>14</v>
      </c>
      <c r="V18" s="17">
        <v>100</v>
      </c>
      <c r="W18" s="18" t="s">
        <v>11</v>
      </c>
      <c r="X18" s="14" t="s">
        <v>21</v>
      </c>
      <c r="Y18" s="25" t="str">
        <f t="shared" si="2"/>
        <v>－</v>
      </c>
      <c r="Z18" s="26" t="s">
        <v>1</v>
      </c>
      <c r="AA18" s="156" t="s">
        <v>1</v>
      </c>
      <c r="AB18" s="156"/>
      <c r="AC18" s="26" t="s">
        <v>1</v>
      </c>
      <c r="AD18" s="26" t="s">
        <v>1</v>
      </c>
      <c r="AE18" s="156" t="s">
        <v>1</v>
      </c>
      <c r="AF18" s="156"/>
      <c r="AG18" s="26" t="s">
        <v>1</v>
      </c>
      <c r="AH18" s="26" t="s">
        <v>1</v>
      </c>
    </row>
    <row r="19" spans="1:34" ht="18" customHeight="1">
      <c r="A19" s="11"/>
      <c r="B19" s="11"/>
      <c r="C19" s="11"/>
      <c r="D19" s="11"/>
      <c r="E19" s="11"/>
      <c r="F19" s="11"/>
      <c r="G19" s="11"/>
      <c r="H19" s="12"/>
      <c r="I19" s="25"/>
      <c r="J19" s="26"/>
      <c r="K19" s="26"/>
      <c r="L19" s="26"/>
      <c r="M19" s="26"/>
      <c r="N19" s="26"/>
      <c r="O19" s="26"/>
      <c r="P19" s="26"/>
      <c r="Q19" s="11"/>
      <c r="R19" s="11"/>
      <c r="S19" s="11"/>
      <c r="T19" s="11"/>
      <c r="U19" s="11"/>
      <c r="V19" s="11"/>
      <c r="W19" s="11"/>
      <c r="X19" s="12"/>
      <c r="Y19" s="25"/>
      <c r="Z19" s="35"/>
      <c r="AA19" s="120"/>
      <c r="AB19" s="120"/>
      <c r="AC19" s="25"/>
      <c r="AD19" s="25"/>
      <c r="AE19" s="120"/>
      <c r="AF19" s="120"/>
      <c r="AG19" s="25"/>
      <c r="AH19" s="25"/>
    </row>
    <row r="20" spans="1:34" ht="22.5" customHeight="1">
      <c r="A20" s="76" t="s">
        <v>22</v>
      </c>
      <c r="B20" s="76"/>
      <c r="C20" s="76"/>
      <c r="D20" s="76"/>
      <c r="E20" s="76"/>
      <c r="F20" s="76"/>
      <c r="G20" s="76"/>
      <c r="H20" s="14" t="s">
        <v>23</v>
      </c>
      <c r="I20" s="25" t="str">
        <f>IF((SUM(J20:P20))=0,"－",(SUM(J20:P20)))</f>
        <v>－</v>
      </c>
      <c r="J20" s="26" t="s">
        <v>1</v>
      </c>
      <c r="K20" s="26" t="s">
        <v>1</v>
      </c>
      <c r="L20" s="26" t="s">
        <v>1</v>
      </c>
      <c r="M20" s="26" t="s">
        <v>1</v>
      </c>
      <c r="N20" s="26" t="s">
        <v>1</v>
      </c>
      <c r="O20" s="26" t="s">
        <v>1</v>
      </c>
      <c r="P20" s="26" t="s">
        <v>1</v>
      </c>
      <c r="Q20" s="76" t="s">
        <v>22</v>
      </c>
      <c r="R20" s="76"/>
      <c r="S20" s="76"/>
      <c r="T20" s="76"/>
      <c r="U20" s="76"/>
      <c r="V20" s="76"/>
      <c r="W20" s="76"/>
      <c r="X20" s="14" t="s">
        <v>23</v>
      </c>
      <c r="Y20" s="25" t="str">
        <f>IF((SUM(Z20:AH20))=0,"－",(SUM(Z20:AH20)))</f>
        <v>－</v>
      </c>
      <c r="Z20" s="26" t="s">
        <v>1</v>
      </c>
      <c r="AA20" s="156" t="s">
        <v>1</v>
      </c>
      <c r="AB20" s="156"/>
      <c r="AC20" s="26" t="s">
        <v>1</v>
      </c>
      <c r="AD20" s="26" t="s">
        <v>1</v>
      </c>
      <c r="AE20" s="156" t="s">
        <v>1</v>
      </c>
      <c r="AF20" s="156"/>
      <c r="AG20" s="26" t="s">
        <v>1</v>
      </c>
      <c r="AH20" s="26" t="s">
        <v>1</v>
      </c>
    </row>
    <row r="21" spans="1:34" ht="22.5" customHeight="1">
      <c r="A21" s="76" t="s">
        <v>24</v>
      </c>
      <c r="B21" s="76"/>
      <c r="C21" s="76"/>
      <c r="D21" s="76"/>
      <c r="E21" s="76"/>
      <c r="F21" s="76"/>
      <c r="G21" s="76"/>
      <c r="H21" s="14" t="s">
        <v>25</v>
      </c>
      <c r="I21" s="25">
        <f>IF((SUM(J21:P21))=0,"－",(SUM(J21:P21)))</f>
        <v>4</v>
      </c>
      <c r="J21" s="26">
        <v>2</v>
      </c>
      <c r="K21" s="26" t="s">
        <v>1</v>
      </c>
      <c r="L21" s="26">
        <v>2</v>
      </c>
      <c r="M21" s="26" t="s">
        <v>1</v>
      </c>
      <c r="N21" s="26" t="s">
        <v>1</v>
      </c>
      <c r="O21" s="26" t="s">
        <v>1</v>
      </c>
      <c r="P21" s="26" t="s">
        <v>1</v>
      </c>
      <c r="Q21" s="76" t="s">
        <v>24</v>
      </c>
      <c r="R21" s="76"/>
      <c r="S21" s="76"/>
      <c r="T21" s="76"/>
      <c r="U21" s="76"/>
      <c r="V21" s="76"/>
      <c r="W21" s="76"/>
      <c r="X21" s="14" t="s">
        <v>25</v>
      </c>
      <c r="Y21" s="25">
        <f>IF((SUM(Z21:AH21))=0,"－",(SUM(Z21:AH21)))</f>
        <v>4</v>
      </c>
      <c r="Z21" s="26" t="s">
        <v>1</v>
      </c>
      <c r="AA21" s="156" t="s">
        <v>1</v>
      </c>
      <c r="AB21" s="156"/>
      <c r="AC21" s="26" t="s">
        <v>1</v>
      </c>
      <c r="AD21" s="26" t="s">
        <v>1</v>
      </c>
      <c r="AE21" s="156">
        <v>2</v>
      </c>
      <c r="AF21" s="156"/>
      <c r="AG21" s="26">
        <v>2</v>
      </c>
      <c r="AH21" s="26" t="s">
        <v>1</v>
      </c>
    </row>
    <row r="22" spans="1:34" ht="22.5" customHeight="1" thickBot="1">
      <c r="A22" s="76" t="s">
        <v>26</v>
      </c>
      <c r="B22" s="76"/>
      <c r="C22" s="76"/>
      <c r="D22" s="76"/>
      <c r="E22" s="76"/>
      <c r="F22" s="76"/>
      <c r="G22" s="76"/>
      <c r="H22" s="14" t="s">
        <v>27</v>
      </c>
      <c r="I22" s="25" t="str">
        <f>IF((SUM(J22:P22))=0,"－",(SUM(J22:P22)))</f>
        <v>－</v>
      </c>
      <c r="J22" s="26" t="s">
        <v>1</v>
      </c>
      <c r="K22" s="26" t="s">
        <v>1</v>
      </c>
      <c r="L22" s="26" t="s">
        <v>1</v>
      </c>
      <c r="M22" s="26" t="s">
        <v>1</v>
      </c>
      <c r="N22" s="26" t="s">
        <v>1</v>
      </c>
      <c r="O22" s="26" t="s">
        <v>1</v>
      </c>
      <c r="P22" s="26" t="s">
        <v>1</v>
      </c>
      <c r="Q22" s="76" t="s">
        <v>26</v>
      </c>
      <c r="R22" s="76"/>
      <c r="S22" s="76"/>
      <c r="T22" s="76"/>
      <c r="U22" s="76"/>
      <c r="V22" s="76"/>
      <c r="W22" s="76"/>
      <c r="X22" s="14" t="s">
        <v>27</v>
      </c>
      <c r="Y22" s="25" t="str">
        <f>IF((SUM(Z22:AH22))=0,"－",(SUM(Z22:AH22)))</f>
        <v>－</v>
      </c>
      <c r="Z22" s="26" t="s">
        <v>1</v>
      </c>
      <c r="AA22" s="186" t="s">
        <v>1</v>
      </c>
      <c r="AB22" s="186"/>
      <c r="AC22" s="26" t="s">
        <v>1</v>
      </c>
      <c r="AD22" s="26" t="s">
        <v>1</v>
      </c>
      <c r="AE22" s="186" t="s">
        <v>1</v>
      </c>
      <c r="AF22" s="186"/>
      <c r="AG22" s="26" t="s">
        <v>1</v>
      </c>
      <c r="AH22" s="26" t="s">
        <v>1</v>
      </c>
    </row>
    <row r="23" spans="1:34" ht="22.5" customHeight="1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07" t="s">
        <v>219</v>
      </c>
      <c r="O23" s="173"/>
      <c r="P23" s="173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07" t="s">
        <v>219</v>
      </c>
      <c r="AF23" s="107"/>
      <c r="AG23" s="173"/>
      <c r="AH23" s="173"/>
    </row>
    <row r="24" spans="15:34" ht="22.5" customHeight="1">
      <c r="O24" s="97" t="s">
        <v>28</v>
      </c>
      <c r="P24" s="174"/>
      <c r="AG24" s="97" t="s">
        <v>28</v>
      </c>
      <c r="AH24" s="174"/>
    </row>
    <row r="25" spans="23:26" ht="25.5" customHeight="1">
      <c r="W25" s="20"/>
      <c r="X25" s="32"/>
      <c r="Y25" s="32"/>
      <c r="Z25" s="32"/>
    </row>
    <row r="26" spans="1:34" ht="24.75" customHeight="1">
      <c r="A26" s="68" t="s">
        <v>166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95" t="s">
        <v>167</v>
      </c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</row>
    <row r="27" spans="23:34" ht="22.5" customHeight="1" thickBot="1">
      <c r="W27" s="11"/>
      <c r="X27" s="11"/>
      <c r="Y27" s="11"/>
      <c r="Z27" s="11"/>
      <c r="AG27" s="72" t="s">
        <v>182</v>
      </c>
      <c r="AH27" s="175"/>
    </row>
    <row r="28" spans="1:34" ht="22.5" customHeight="1">
      <c r="A28" s="87" t="s">
        <v>149</v>
      </c>
      <c r="B28" s="167"/>
      <c r="C28" s="167"/>
      <c r="D28" s="167"/>
      <c r="E28" s="167"/>
      <c r="F28" s="167"/>
      <c r="G28" s="167"/>
      <c r="H28" s="167"/>
      <c r="I28" s="167"/>
      <c r="J28" s="100" t="s">
        <v>156</v>
      </c>
      <c r="K28" s="167"/>
      <c r="L28" s="167"/>
      <c r="M28" s="167"/>
      <c r="N28" s="100" t="s">
        <v>155</v>
      </c>
      <c r="O28" s="167"/>
      <c r="P28" s="168"/>
      <c r="Q28" s="87" t="s">
        <v>176</v>
      </c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15" t="s">
        <v>172</v>
      </c>
    </row>
    <row r="29" spans="1:34" ht="22.5" customHeight="1">
      <c r="A29" s="185"/>
      <c r="B29" s="177"/>
      <c r="C29" s="177"/>
      <c r="D29" s="177"/>
      <c r="E29" s="177"/>
      <c r="F29" s="177"/>
      <c r="G29" s="177"/>
      <c r="H29" s="177"/>
      <c r="I29" s="177"/>
      <c r="J29" s="177"/>
      <c r="K29" s="177"/>
      <c r="L29" s="177"/>
      <c r="M29" s="177"/>
      <c r="N29" s="177"/>
      <c r="O29" s="177"/>
      <c r="P29" s="180"/>
      <c r="Q29" s="181" t="s">
        <v>174</v>
      </c>
      <c r="R29" s="177"/>
      <c r="S29" s="177"/>
      <c r="T29" s="177"/>
      <c r="U29" s="177"/>
      <c r="V29" s="177"/>
      <c r="W29" s="177"/>
      <c r="X29" s="177"/>
      <c r="Y29" s="177"/>
      <c r="Z29" s="176" t="s">
        <v>173</v>
      </c>
      <c r="AA29" s="177"/>
      <c r="AB29" s="177"/>
      <c r="AC29" s="177"/>
      <c r="AD29" s="101" t="s">
        <v>175</v>
      </c>
      <c r="AE29" s="101"/>
      <c r="AF29" s="101"/>
      <c r="AG29" s="101"/>
      <c r="AH29" s="116"/>
    </row>
    <row r="30" spans="1:34" ht="22.5" customHeight="1">
      <c r="A30" s="185"/>
      <c r="B30" s="177"/>
      <c r="C30" s="177"/>
      <c r="D30" s="177"/>
      <c r="E30" s="177"/>
      <c r="F30" s="177"/>
      <c r="G30" s="177"/>
      <c r="H30" s="177"/>
      <c r="I30" s="177"/>
      <c r="J30" s="39" t="s">
        <v>31</v>
      </c>
      <c r="K30" s="39" t="s">
        <v>151</v>
      </c>
      <c r="L30" s="39" t="s">
        <v>150</v>
      </c>
      <c r="M30" s="39" t="s">
        <v>152</v>
      </c>
      <c r="N30" s="39" t="s">
        <v>31</v>
      </c>
      <c r="O30" s="39" t="s">
        <v>153</v>
      </c>
      <c r="P30" s="40" t="s">
        <v>154</v>
      </c>
      <c r="Q30" s="181" t="s">
        <v>168</v>
      </c>
      <c r="R30" s="177"/>
      <c r="S30" s="177"/>
      <c r="T30" s="177"/>
      <c r="U30" s="177"/>
      <c r="V30" s="177"/>
      <c r="W30" s="176" t="s">
        <v>169</v>
      </c>
      <c r="X30" s="176"/>
      <c r="Y30" s="176"/>
      <c r="Z30" s="176" t="s">
        <v>168</v>
      </c>
      <c r="AA30" s="177"/>
      <c r="AB30" s="101" t="s">
        <v>171</v>
      </c>
      <c r="AC30" s="101"/>
      <c r="AD30" s="176" t="s">
        <v>168</v>
      </c>
      <c r="AE30" s="177"/>
      <c r="AF30" s="101" t="s">
        <v>170</v>
      </c>
      <c r="AG30" s="101"/>
      <c r="AH30" s="116"/>
    </row>
    <row r="31" spans="1:34" s="10" customFormat="1" ht="22.5" customHeight="1">
      <c r="A31" s="182" t="s">
        <v>179</v>
      </c>
      <c r="B31" s="183"/>
      <c r="C31" s="183"/>
      <c r="D31" s="183"/>
      <c r="E31" s="183"/>
      <c r="F31" s="183"/>
      <c r="G31" s="183"/>
      <c r="H31" s="183"/>
      <c r="I31" s="184"/>
      <c r="J31" s="45">
        <f>IF((SUM(J32,J41))=0,(IF((SUM(J33,J40,J42))=(SUM(K31:M31)),(IF((SUM(J33,J40,J42))=0,"－",(SUM(J33,J40,J42)))),"数値が違う")),"数値が違う")</f>
        <v>5</v>
      </c>
      <c r="K31" s="45">
        <f>IF((SUM(K33,K40,K42))=0,"－",(SUM(K33,K40,K42)))</f>
        <v>5</v>
      </c>
      <c r="L31" s="45" t="str">
        <f>IF((SUM(L33,L40,L42))=0,"－",(SUM(L33,L40,L42)))</f>
        <v>－</v>
      </c>
      <c r="M31" s="45" t="str">
        <f>IF((SUM(M33,M40,M42))=0,"－",(SUM(M33,M40,M42)))</f>
        <v>－</v>
      </c>
      <c r="N31" s="45">
        <f>IF((SUM(N32,N41))=0,(IF((SUM(N33,N40,N42))=(SUM(O31:P31)),(IF((SUM(N33,N40,N42))=0,"－",(SUM(N33,N40,N42)))),"数値が違う")),"数値が違う")</f>
        <v>12</v>
      </c>
      <c r="O31" s="45">
        <f>IF((SUM(O33,O40,O42))=0,"－",(SUM(O33,O40,O42)))</f>
        <v>10</v>
      </c>
      <c r="P31" s="45">
        <f>IF((SUM(P33,P40,P42))=0,"－",(SUM(P33,P40,P42)))</f>
        <v>2</v>
      </c>
      <c r="Q31" s="122">
        <f>IF((SUM(Q32,Q41))=0,(IF((SUM(Q33,Q40,Q42))=(SUM(Z31,AD31)),(IF((SUM(Q33,Q40,Q42))=0,"－",(SUM(Q33,Q40,Q42)))),"数値が違う")),"数値が違う")</f>
        <v>96</v>
      </c>
      <c r="R31" s="122"/>
      <c r="S31" s="122"/>
      <c r="T31" s="122"/>
      <c r="U31" s="122"/>
      <c r="V31" s="122"/>
      <c r="W31" s="122">
        <f>IF((SUM(W32,W41))=0,(IF((SUM(W33,W40,W42))=(SUM(AB31,AF31)),(IF((SUM(W33,W40,W42))=0,"－",(SUM(W33,W40,W42)))),"数値が違う")),"数値が違う")</f>
        <v>63</v>
      </c>
      <c r="X31" s="122"/>
      <c r="Y31" s="122"/>
      <c r="Z31" s="122">
        <f>IF((SUM(Z33,Z40,Z42))=0,"－",(SUM(Z33,Z40,Z42)))</f>
        <v>96</v>
      </c>
      <c r="AA31" s="178"/>
      <c r="AB31" s="122">
        <f>IF((SUM(AB33,AB40,AB42))=0,"－",(SUM(AB33,AB40,AB42)))</f>
        <v>63</v>
      </c>
      <c r="AC31" s="178"/>
      <c r="AD31" s="122" t="str">
        <f>IF((SUM(AD33,AD40,AD42))=0,"－",(SUM(AD33,AD40,AD42)))</f>
        <v>－</v>
      </c>
      <c r="AE31" s="178"/>
      <c r="AF31" s="122" t="str">
        <f>IF((SUM(AF33,AF40,AF42))=0,"－",(SUM(AF33,AF40,AF42)))</f>
        <v>－</v>
      </c>
      <c r="AG31" s="178"/>
      <c r="AH31" s="46" t="s">
        <v>180</v>
      </c>
    </row>
    <row r="32" spans="1:34" ht="18" customHeight="1">
      <c r="A32" s="11"/>
      <c r="B32" s="34"/>
      <c r="C32" s="11"/>
      <c r="D32" s="11"/>
      <c r="E32" s="11"/>
      <c r="F32" s="11"/>
      <c r="G32" s="11"/>
      <c r="H32" s="16"/>
      <c r="I32" s="41"/>
      <c r="J32" s="44">
        <f>COUNTIF(J33,"数値が違う")</f>
        <v>0</v>
      </c>
      <c r="K32" s="35"/>
      <c r="L32" s="35"/>
      <c r="M32" s="35"/>
      <c r="N32" s="44">
        <f>COUNTIF(N33,"数値が違う")</f>
        <v>0</v>
      </c>
      <c r="O32" s="35"/>
      <c r="P32" s="35"/>
      <c r="Q32" s="179">
        <f>COUNTIF(Q33,"数値が違う")</f>
        <v>0</v>
      </c>
      <c r="R32" s="179"/>
      <c r="S32" s="179"/>
      <c r="T32" s="179"/>
      <c r="U32" s="179"/>
      <c r="V32" s="179"/>
      <c r="W32" s="179">
        <f>COUNTIF(W33,"数値が違う")</f>
        <v>0</v>
      </c>
      <c r="X32" s="179"/>
      <c r="Y32" s="179"/>
      <c r="Z32" s="121"/>
      <c r="AA32" s="192"/>
      <c r="AB32" s="120"/>
      <c r="AC32" s="120"/>
      <c r="AD32" s="120"/>
      <c r="AE32" s="120"/>
      <c r="AF32" s="120"/>
      <c r="AG32" s="120"/>
      <c r="AH32" s="42"/>
    </row>
    <row r="33" spans="1:34" ht="22.5" customHeight="1">
      <c r="A33" s="76" t="s">
        <v>157</v>
      </c>
      <c r="B33" s="187"/>
      <c r="C33" s="187"/>
      <c r="D33" s="187"/>
      <c r="E33" s="187"/>
      <c r="F33" s="187"/>
      <c r="G33" s="11"/>
      <c r="H33" s="16"/>
      <c r="I33" s="41"/>
      <c r="J33" s="35">
        <f>IF((SUM(J34:J38))=(SUM(K33:M33)),(IF((SUM(J34:J38))=0,"－",(SUM(J34:J38)))),"数値が違う")</f>
        <v>1</v>
      </c>
      <c r="K33" s="35">
        <f>IF((SUM(K34:K38))=0,"－",(SUM(K34:K38)))</f>
        <v>1</v>
      </c>
      <c r="L33" s="35" t="str">
        <f>IF((SUM(L34:L38))=0,"－",(SUM(L34:L38)))</f>
        <v>－</v>
      </c>
      <c r="M33" s="35" t="str">
        <f>IF((SUM(M34:M38))=0,"－",(SUM(M34:M38)))</f>
        <v>－</v>
      </c>
      <c r="N33" s="35">
        <f>IF((SUM(N34:N38))=(SUM(O33:P33)),(IF((SUM(N34:N38))=0,"－",(SUM(N34:N38)))),"数値が違う")</f>
        <v>3</v>
      </c>
      <c r="O33" s="35">
        <f>IF((SUM(O34:O38))=0,"－",(SUM(O34:O38)))</f>
        <v>2</v>
      </c>
      <c r="P33" s="35">
        <f>IF((SUM(P34:P38))=0,"－",(SUM(P34:P38)))</f>
        <v>1</v>
      </c>
      <c r="Q33" s="121">
        <f>IF((SUM(Q34:V38))=(SUM(Z33,AD33)),(IF((SUM(Q34:V38))=0,"－",(SUM(Q34:V38)))),"数値が違う")</f>
        <v>25</v>
      </c>
      <c r="R33" s="121"/>
      <c r="S33" s="121"/>
      <c r="T33" s="121"/>
      <c r="U33" s="121"/>
      <c r="V33" s="121"/>
      <c r="W33" s="121">
        <f>IF((SUM(W34:Y38))=(SUM(AB33,AF33)),(IF((SUM(W34:Y38))=0,"－",(SUM(W34:Y38)))),"数値が違う")</f>
        <v>50</v>
      </c>
      <c r="X33" s="121"/>
      <c r="Y33" s="121"/>
      <c r="Z33" s="121">
        <f>IF((SUM(Z34:AA38))=0,"－",(SUM(Z34:AA38)))</f>
        <v>25</v>
      </c>
      <c r="AA33" s="192"/>
      <c r="AB33" s="121">
        <f>IF((SUM(AB34:AC38))=0,"－",(SUM(AB34:AC38)))</f>
        <v>50</v>
      </c>
      <c r="AC33" s="192"/>
      <c r="AD33" s="121" t="str">
        <f>IF((SUM(AD34:AE38))=0,"－",(SUM(AD34:AE38)))</f>
        <v>－</v>
      </c>
      <c r="AE33" s="192"/>
      <c r="AF33" s="121" t="str">
        <f>IF((SUM(AF34:AG38))=0,"－",(SUM(AF34:AG38)))</f>
        <v>－</v>
      </c>
      <c r="AG33" s="192"/>
      <c r="AH33" s="42" t="s">
        <v>157</v>
      </c>
    </row>
    <row r="34" spans="1:34" ht="22.5" customHeight="1">
      <c r="A34" s="11"/>
      <c r="B34" s="34"/>
      <c r="C34" s="16"/>
      <c r="D34" s="16"/>
      <c r="E34" s="76" t="s">
        <v>158</v>
      </c>
      <c r="F34" s="187"/>
      <c r="G34" s="187"/>
      <c r="H34" s="187"/>
      <c r="I34" s="188"/>
      <c r="J34" s="35" t="str">
        <f>IF((SUM(K34:M34))=0,"－",(SUM(K34:M34)))</f>
        <v>－</v>
      </c>
      <c r="K34" s="26" t="s">
        <v>1</v>
      </c>
      <c r="L34" s="26" t="s">
        <v>1</v>
      </c>
      <c r="M34" s="26" t="s">
        <v>1</v>
      </c>
      <c r="N34" s="35" t="str">
        <f>IF((SUM(O34:P34))=0,"－",(SUM(O34:P34)))</f>
        <v>－</v>
      </c>
      <c r="O34" s="26" t="s">
        <v>1</v>
      </c>
      <c r="P34" s="26" t="s">
        <v>1</v>
      </c>
      <c r="Q34" s="121" t="str">
        <f>IF((SUM(Z34,AD34))=0,"－",(SUM(Z34,AD34)))</f>
        <v>－</v>
      </c>
      <c r="R34" s="121"/>
      <c r="S34" s="121"/>
      <c r="T34" s="121"/>
      <c r="U34" s="121"/>
      <c r="V34" s="121"/>
      <c r="W34" s="121" t="str">
        <f>IF((SUM(AB34,AF34))=0,"－",(SUM(AB34,AF34)))</f>
        <v>－</v>
      </c>
      <c r="X34" s="121"/>
      <c r="Y34" s="121"/>
      <c r="Z34" s="121" t="s">
        <v>1</v>
      </c>
      <c r="AA34" s="192"/>
      <c r="AB34" s="121" t="s">
        <v>1</v>
      </c>
      <c r="AC34" s="192"/>
      <c r="AD34" s="121" t="s">
        <v>1</v>
      </c>
      <c r="AE34" s="192"/>
      <c r="AF34" s="121" t="s">
        <v>1</v>
      </c>
      <c r="AG34" s="192"/>
      <c r="AH34" s="42" t="s">
        <v>158</v>
      </c>
    </row>
    <row r="35" spans="1:34" ht="22.5" customHeight="1">
      <c r="A35" s="11"/>
      <c r="B35" s="34"/>
      <c r="C35" s="16"/>
      <c r="D35" s="16"/>
      <c r="E35" s="76" t="s">
        <v>159</v>
      </c>
      <c r="F35" s="187"/>
      <c r="G35" s="187"/>
      <c r="H35" s="187"/>
      <c r="I35" s="188"/>
      <c r="J35" s="35" t="str">
        <f>IF((SUM(K35:M35))=0,"－",(SUM(K35:M35)))</f>
        <v>－</v>
      </c>
      <c r="K35" s="26" t="s">
        <v>1</v>
      </c>
      <c r="L35" s="26" t="s">
        <v>1</v>
      </c>
      <c r="M35" s="26" t="s">
        <v>1</v>
      </c>
      <c r="N35" s="35" t="str">
        <f aca="true" t="shared" si="3" ref="N35:N40">IF((SUM(O35:P35))=0,"－",(SUM(O35:P35)))</f>
        <v>－</v>
      </c>
      <c r="O35" s="26" t="s">
        <v>1</v>
      </c>
      <c r="P35" s="26" t="s">
        <v>1</v>
      </c>
      <c r="Q35" s="121" t="str">
        <f>IF((SUM(Z35,AD35))=0,"－",(SUM(Z35,AD35)))</f>
        <v>－</v>
      </c>
      <c r="R35" s="121"/>
      <c r="S35" s="121"/>
      <c r="T35" s="121"/>
      <c r="U35" s="121"/>
      <c r="V35" s="121"/>
      <c r="W35" s="121" t="str">
        <f>IF((SUM(AB35,AF35))=0,"－",(SUM(AB35,AF35)))</f>
        <v>－</v>
      </c>
      <c r="X35" s="121"/>
      <c r="Y35" s="121"/>
      <c r="Z35" s="121" t="s">
        <v>1</v>
      </c>
      <c r="AA35" s="192"/>
      <c r="AB35" s="121" t="s">
        <v>1</v>
      </c>
      <c r="AC35" s="192"/>
      <c r="AD35" s="121" t="s">
        <v>1</v>
      </c>
      <c r="AE35" s="192"/>
      <c r="AF35" s="121" t="s">
        <v>1</v>
      </c>
      <c r="AG35" s="193"/>
      <c r="AH35" s="42" t="s">
        <v>159</v>
      </c>
    </row>
    <row r="36" spans="1:34" ht="22.5" customHeight="1">
      <c r="A36" s="11"/>
      <c r="B36" s="34"/>
      <c r="C36" s="16"/>
      <c r="D36" s="16"/>
      <c r="E36" s="76" t="s">
        <v>160</v>
      </c>
      <c r="F36" s="187"/>
      <c r="G36" s="187"/>
      <c r="H36" s="187"/>
      <c r="I36" s="188"/>
      <c r="J36" s="35" t="str">
        <f>IF((SUM(K36:M36))=0,"－",(SUM(K36:M36)))</f>
        <v>－</v>
      </c>
      <c r="K36" s="26" t="s">
        <v>1</v>
      </c>
      <c r="L36" s="26" t="s">
        <v>1</v>
      </c>
      <c r="M36" s="26" t="s">
        <v>1</v>
      </c>
      <c r="N36" s="35" t="str">
        <f t="shared" si="3"/>
        <v>－</v>
      </c>
      <c r="O36" s="26" t="s">
        <v>1</v>
      </c>
      <c r="P36" s="26" t="s">
        <v>1</v>
      </c>
      <c r="Q36" s="121" t="str">
        <f>IF((SUM(Z36,AD36))=0,"－",(SUM(Z36,AD36)))</f>
        <v>－</v>
      </c>
      <c r="R36" s="121"/>
      <c r="S36" s="121"/>
      <c r="T36" s="121"/>
      <c r="U36" s="121"/>
      <c r="V36" s="121"/>
      <c r="W36" s="121" t="str">
        <f>IF((SUM(AB36,AF36))=0,"－",(SUM(AB36,AF36)))</f>
        <v>－</v>
      </c>
      <c r="X36" s="121"/>
      <c r="Y36" s="121"/>
      <c r="Z36" s="121" t="s">
        <v>1</v>
      </c>
      <c r="AA36" s="192"/>
      <c r="AB36" s="121" t="s">
        <v>1</v>
      </c>
      <c r="AC36" s="192"/>
      <c r="AD36" s="121" t="s">
        <v>1</v>
      </c>
      <c r="AE36" s="192"/>
      <c r="AF36" s="121" t="s">
        <v>1</v>
      </c>
      <c r="AG36" s="193"/>
      <c r="AH36" s="42" t="s">
        <v>160</v>
      </c>
    </row>
    <row r="37" spans="1:34" ht="22.5" customHeight="1">
      <c r="A37" s="11"/>
      <c r="B37" s="34"/>
      <c r="C37" s="16"/>
      <c r="D37" s="16"/>
      <c r="E37" s="76" t="s">
        <v>161</v>
      </c>
      <c r="F37" s="187"/>
      <c r="G37" s="187"/>
      <c r="H37" s="187"/>
      <c r="I37" s="188"/>
      <c r="J37" s="35">
        <f>IF((SUM(K37:M37))=0,"－",(SUM(K37:M37)))</f>
        <v>1</v>
      </c>
      <c r="K37" s="26">
        <v>1</v>
      </c>
      <c r="L37" s="26" t="s">
        <v>1</v>
      </c>
      <c r="M37" s="26" t="s">
        <v>1</v>
      </c>
      <c r="N37" s="35">
        <f t="shared" si="3"/>
        <v>3</v>
      </c>
      <c r="O37" s="26">
        <v>2</v>
      </c>
      <c r="P37" s="26">
        <v>1</v>
      </c>
      <c r="Q37" s="121">
        <f>IF((SUM(Z37,AD37))=0,"－",(SUM(Z37,AD37)))</f>
        <v>25</v>
      </c>
      <c r="R37" s="121"/>
      <c r="S37" s="121"/>
      <c r="T37" s="121"/>
      <c r="U37" s="121"/>
      <c r="V37" s="121"/>
      <c r="W37" s="121">
        <f>IF((SUM(AB37,AF37))=0,"－",(SUM(AB37,AF37)))</f>
        <v>50</v>
      </c>
      <c r="X37" s="121"/>
      <c r="Y37" s="121"/>
      <c r="Z37" s="121">
        <v>25</v>
      </c>
      <c r="AA37" s="192"/>
      <c r="AB37" s="121">
        <v>50</v>
      </c>
      <c r="AC37" s="192"/>
      <c r="AD37" s="121" t="s">
        <v>1</v>
      </c>
      <c r="AE37" s="192"/>
      <c r="AF37" s="121" t="s">
        <v>1</v>
      </c>
      <c r="AG37" s="193"/>
      <c r="AH37" s="42" t="s">
        <v>161</v>
      </c>
    </row>
    <row r="38" spans="1:34" ht="22.5" customHeight="1">
      <c r="A38" s="11"/>
      <c r="B38" s="34"/>
      <c r="C38" s="16"/>
      <c r="D38" s="16"/>
      <c r="E38" s="76" t="s">
        <v>148</v>
      </c>
      <c r="F38" s="187"/>
      <c r="G38" s="187"/>
      <c r="H38" s="187"/>
      <c r="I38" s="188"/>
      <c r="J38" s="35" t="str">
        <f>IF((SUM(K38:M38))=0,"－",(SUM(K38:M38)))</f>
        <v>－</v>
      </c>
      <c r="K38" s="26" t="s">
        <v>1</v>
      </c>
      <c r="L38" s="26" t="s">
        <v>1</v>
      </c>
      <c r="M38" s="26" t="s">
        <v>1</v>
      </c>
      <c r="N38" s="35" t="str">
        <f t="shared" si="3"/>
        <v>－</v>
      </c>
      <c r="O38" s="26" t="s">
        <v>1</v>
      </c>
      <c r="P38" s="26" t="s">
        <v>1</v>
      </c>
      <c r="Q38" s="121" t="str">
        <f>IF((SUM(Z38,AD38))=0,"－",(SUM(Z38,AD38)))</f>
        <v>－</v>
      </c>
      <c r="R38" s="121"/>
      <c r="S38" s="121"/>
      <c r="T38" s="121"/>
      <c r="U38" s="121"/>
      <c r="V38" s="121"/>
      <c r="W38" s="121" t="str">
        <f>IF((SUM(AB38,AF38))=0,"－",(SUM(AB38,AF38)))</f>
        <v>－</v>
      </c>
      <c r="X38" s="121"/>
      <c r="Y38" s="121"/>
      <c r="Z38" s="121" t="s">
        <v>1</v>
      </c>
      <c r="AA38" s="192"/>
      <c r="AB38" s="121" t="s">
        <v>1</v>
      </c>
      <c r="AC38" s="192"/>
      <c r="AD38" s="121" t="s">
        <v>1</v>
      </c>
      <c r="AE38" s="192"/>
      <c r="AF38" s="121" t="s">
        <v>1</v>
      </c>
      <c r="AG38" s="193"/>
      <c r="AH38" s="42" t="s">
        <v>148</v>
      </c>
    </row>
    <row r="39" spans="1:34" ht="18" customHeight="1">
      <c r="A39" s="11"/>
      <c r="B39" s="34"/>
      <c r="C39" s="16"/>
      <c r="D39" s="16"/>
      <c r="E39" s="11"/>
      <c r="F39" s="16"/>
      <c r="G39" s="16"/>
      <c r="H39" s="16"/>
      <c r="I39" s="41"/>
      <c r="J39" s="35"/>
      <c r="K39" s="35"/>
      <c r="L39" s="35"/>
      <c r="M39" s="35"/>
      <c r="N39" s="35"/>
      <c r="O39" s="35"/>
      <c r="P39" s="35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92"/>
      <c r="AB39" s="120"/>
      <c r="AC39" s="120"/>
      <c r="AD39" s="120"/>
      <c r="AE39" s="120"/>
      <c r="AF39" s="120"/>
      <c r="AG39" s="120"/>
      <c r="AH39" s="42"/>
    </row>
    <row r="40" spans="1:34" ht="22.5" customHeight="1">
      <c r="A40" s="76" t="s">
        <v>162</v>
      </c>
      <c r="B40" s="187"/>
      <c r="C40" s="187"/>
      <c r="D40" s="187"/>
      <c r="E40" s="187"/>
      <c r="F40" s="187"/>
      <c r="G40" s="16"/>
      <c r="H40" s="16"/>
      <c r="I40" s="41"/>
      <c r="J40" s="35" t="str">
        <f>IF((SUM(K40:M40))=0,"－",(SUM(K40:M40)))</f>
        <v>－</v>
      </c>
      <c r="K40" s="26" t="s">
        <v>1</v>
      </c>
      <c r="L40" s="26" t="s">
        <v>1</v>
      </c>
      <c r="M40" s="26" t="s">
        <v>1</v>
      </c>
      <c r="N40" s="35" t="str">
        <f t="shared" si="3"/>
        <v>－</v>
      </c>
      <c r="O40" s="26" t="s">
        <v>1</v>
      </c>
      <c r="P40" s="26" t="s">
        <v>1</v>
      </c>
      <c r="Q40" s="121" t="str">
        <f>IF((SUM(Z40,AD40))=0,"－",(SUM(Z40,AD40)))</f>
        <v>－</v>
      </c>
      <c r="R40" s="121"/>
      <c r="S40" s="121"/>
      <c r="T40" s="121"/>
      <c r="U40" s="121"/>
      <c r="V40" s="121"/>
      <c r="W40" s="121" t="str">
        <f>IF((SUM(AB40,AF40))=0,"－",(SUM(AB40,AF40)))</f>
        <v>－</v>
      </c>
      <c r="X40" s="121"/>
      <c r="Y40" s="121"/>
      <c r="Z40" s="121" t="s">
        <v>1</v>
      </c>
      <c r="AA40" s="192"/>
      <c r="AB40" s="121" t="s">
        <v>1</v>
      </c>
      <c r="AC40" s="192"/>
      <c r="AD40" s="121" t="s">
        <v>1</v>
      </c>
      <c r="AE40" s="192"/>
      <c r="AF40" s="121" t="s">
        <v>1</v>
      </c>
      <c r="AG40" s="193"/>
      <c r="AH40" s="42" t="s">
        <v>177</v>
      </c>
    </row>
    <row r="41" spans="1:34" ht="18" customHeight="1">
      <c r="A41" s="11"/>
      <c r="B41" s="11"/>
      <c r="C41" s="11"/>
      <c r="D41" s="11"/>
      <c r="E41" s="11"/>
      <c r="F41" s="11"/>
      <c r="G41" s="11"/>
      <c r="H41" s="11"/>
      <c r="I41" s="41"/>
      <c r="J41" s="44">
        <f>COUNTIF(J42,"数値が違う")</f>
        <v>0</v>
      </c>
      <c r="K41" s="35"/>
      <c r="L41" s="35"/>
      <c r="M41" s="35"/>
      <c r="N41" s="44">
        <f>COUNTIF(N42,"数値が違う")</f>
        <v>0</v>
      </c>
      <c r="O41" s="35"/>
      <c r="P41" s="35"/>
      <c r="Q41" s="179">
        <f>COUNTIF(Q42,"数値が違う")</f>
        <v>0</v>
      </c>
      <c r="R41" s="179"/>
      <c r="S41" s="179"/>
      <c r="T41" s="179"/>
      <c r="U41" s="179"/>
      <c r="V41" s="179"/>
      <c r="W41" s="179">
        <f>COUNTIF(W42,"数値が違う")</f>
        <v>0</v>
      </c>
      <c r="X41" s="179"/>
      <c r="Y41" s="179"/>
      <c r="Z41" s="121"/>
      <c r="AA41" s="192"/>
      <c r="AB41" s="120"/>
      <c r="AC41" s="120"/>
      <c r="AD41" s="120"/>
      <c r="AE41" s="120"/>
      <c r="AF41" s="120"/>
      <c r="AG41" s="120"/>
      <c r="AH41" s="42"/>
    </row>
    <row r="42" spans="1:34" ht="22.5" customHeight="1">
      <c r="A42" s="76" t="s">
        <v>163</v>
      </c>
      <c r="B42" s="187"/>
      <c r="C42" s="187"/>
      <c r="D42" s="187"/>
      <c r="E42" s="187"/>
      <c r="F42" s="187"/>
      <c r="G42" s="11"/>
      <c r="H42" s="16"/>
      <c r="I42" s="41"/>
      <c r="J42" s="35">
        <f>IF((SUM(J43:J45))=(SUM(K42:M42)),(IF((SUM(J43:J45))=0,"－",(SUM(J43:J45)))),"数値が違う")</f>
        <v>4</v>
      </c>
      <c r="K42" s="35">
        <f>IF((SUM(K43:K45))=0,"－",(SUM(K43:K45)))</f>
        <v>4</v>
      </c>
      <c r="L42" s="35" t="str">
        <f>IF((SUM(L43:L45))=0,"－",(SUM(L43:L45)))</f>
        <v>－</v>
      </c>
      <c r="M42" s="35" t="str">
        <f>IF((SUM(M43:M45))=0,"－",(SUM(M43:M45)))</f>
        <v>－</v>
      </c>
      <c r="N42" s="35">
        <f>IF((SUM(N43:N45))=(SUM(O42:P42)),(IF((SUM(N43:N45))=0,"－",(SUM(N43:N45)))),"数値が違う")</f>
        <v>9</v>
      </c>
      <c r="O42" s="35">
        <f>IF((SUM(O43:O45))=0,"－",(SUM(O43:O45)))</f>
        <v>8</v>
      </c>
      <c r="P42" s="35">
        <f>IF((SUM(P43:P45))=0,"－",(SUM(P43:P45)))</f>
        <v>1</v>
      </c>
      <c r="Q42" s="121">
        <f>IF((SUM(Q43:V45))=(SUM(Z42,AD42)),(IF((SUM(Q43:V45))=0,"－",(SUM(Q43:V45)))),"数値が違う")</f>
        <v>71</v>
      </c>
      <c r="R42" s="121"/>
      <c r="S42" s="121"/>
      <c r="T42" s="121"/>
      <c r="U42" s="121"/>
      <c r="V42" s="121"/>
      <c r="W42" s="121">
        <f>IF((SUM(W43:Y45))=(SUM(AB42,AF42)),(IF((SUM(W43:Y45))=0,"－",(SUM(W43:Y45)))),"数値が違う")</f>
        <v>13</v>
      </c>
      <c r="X42" s="121"/>
      <c r="Y42" s="121"/>
      <c r="Z42" s="121">
        <f>IF((SUM(Z43:AA45))=0,"－",(SUM(Z43:AA45)))</f>
        <v>71</v>
      </c>
      <c r="AA42" s="192"/>
      <c r="AB42" s="121">
        <f>IF((SUM(AB43:AC45))=0,"－",(SUM(AB43:AC45)))</f>
        <v>13</v>
      </c>
      <c r="AC42" s="192"/>
      <c r="AD42" s="121" t="str">
        <f>IF((SUM(AD43:AE45))=0,"－",(SUM(AD43:AE45)))</f>
        <v>－</v>
      </c>
      <c r="AE42" s="192"/>
      <c r="AF42" s="121" t="str">
        <f>IF((SUM(AF43:AG45))=0,"－",(SUM(AF43:AG45)))</f>
        <v>－</v>
      </c>
      <c r="AG42" s="192"/>
      <c r="AH42" s="42" t="s">
        <v>178</v>
      </c>
    </row>
    <row r="43" spans="1:34" ht="22.5" customHeight="1">
      <c r="A43" s="11"/>
      <c r="B43" s="11"/>
      <c r="C43" s="11"/>
      <c r="D43" s="11"/>
      <c r="E43" s="76" t="s">
        <v>164</v>
      </c>
      <c r="F43" s="187"/>
      <c r="G43" s="187"/>
      <c r="H43" s="187"/>
      <c r="I43" s="188"/>
      <c r="J43" s="35">
        <f>IF((SUM(K43:M43))=0,"－",(SUM(K43:M43)))</f>
        <v>4</v>
      </c>
      <c r="K43" s="26">
        <v>4</v>
      </c>
      <c r="L43" s="26" t="s">
        <v>1</v>
      </c>
      <c r="M43" s="26" t="s">
        <v>1</v>
      </c>
      <c r="N43" s="35">
        <f>IF((SUM(O43:P43))=0,"－",(SUM(O43:P43)))</f>
        <v>9</v>
      </c>
      <c r="O43" s="26">
        <v>8</v>
      </c>
      <c r="P43" s="26">
        <v>1</v>
      </c>
      <c r="Q43" s="121">
        <f>IF((SUM(Z43,AD43))=0,"－",(SUM(Z43,AD43)))</f>
        <v>71</v>
      </c>
      <c r="R43" s="121"/>
      <c r="S43" s="121"/>
      <c r="T43" s="121"/>
      <c r="U43" s="121"/>
      <c r="V43" s="121"/>
      <c r="W43" s="121">
        <f>IF((SUM(AB43,AF43))=0,"－",(SUM(AB43,AF43)))</f>
        <v>13</v>
      </c>
      <c r="X43" s="121"/>
      <c r="Y43" s="121"/>
      <c r="Z43" s="121">
        <v>71</v>
      </c>
      <c r="AA43" s="192"/>
      <c r="AB43" s="121">
        <v>13</v>
      </c>
      <c r="AC43" s="192"/>
      <c r="AD43" s="121" t="s">
        <v>1</v>
      </c>
      <c r="AE43" s="192"/>
      <c r="AF43" s="121" t="s">
        <v>1</v>
      </c>
      <c r="AG43" s="193"/>
      <c r="AH43" s="42" t="s">
        <v>164</v>
      </c>
    </row>
    <row r="44" spans="1:34" ht="22.5" customHeight="1">
      <c r="A44" s="11"/>
      <c r="B44" s="11"/>
      <c r="C44" s="11"/>
      <c r="D44" s="11"/>
      <c r="E44" s="76" t="s">
        <v>165</v>
      </c>
      <c r="F44" s="187"/>
      <c r="G44" s="187"/>
      <c r="H44" s="187"/>
      <c r="I44" s="188"/>
      <c r="J44" s="35" t="str">
        <f>IF((SUM(K44:M44))=0,"－",(SUM(K44:M44)))</f>
        <v>－</v>
      </c>
      <c r="K44" s="26" t="s">
        <v>1</v>
      </c>
      <c r="L44" s="26" t="s">
        <v>1</v>
      </c>
      <c r="M44" s="26" t="s">
        <v>1</v>
      </c>
      <c r="N44" s="35" t="str">
        <f>IF((SUM(O44:P44))=0,"－",(SUM(O44:P44)))</f>
        <v>－</v>
      </c>
      <c r="O44" s="26" t="s">
        <v>1</v>
      </c>
      <c r="P44" s="26" t="s">
        <v>1</v>
      </c>
      <c r="Q44" s="121" t="str">
        <f>IF((SUM(Z44,AD44))=0,"－",(SUM(Z44,AD44)))</f>
        <v>－</v>
      </c>
      <c r="R44" s="121"/>
      <c r="S44" s="121"/>
      <c r="T44" s="121"/>
      <c r="U44" s="121"/>
      <c r="V44" s="121"/>
      <c r="W44" s="121" t="str">
        <f>IF((SUM(AB44,AF44))=0,"－",(SUM(AB44,AF44)))</f>
        <v>－</v>
      </c>
      <c r="X44" s="121"/>
      <c r="Y44" s="121"/>
      <c r="Z44" s="121" t="s">
        <v>1</v>
      </c>
      <c r="AA44" s="192"/>
      <c r="AB44" s="121" t="s">
        <v>1</v>
      </c>
      <c r="AC44" s="192"/>
      <c r="AD44" s="121" t="s">
        <v>1</v>
      </c>
      <c r="AE44" s="192"/>
      <c r="AF44" s="121" t="s">
        <v>1</v>
      </c>
      <c r="AG44" s="193"/>
      <c r="AH44" s="42" t="s">
        <v>165</v>
      </c>
    </row>
    <row r="45" spans="1:34" ht="22.5" customHeight="1" thickBot="1">
      <c r="A45" s="27"/>
      <c r="B45" s="27"/>
      <c r="C45" s="27"/>
      <c r="D45" s="27"/>
      <c r="E45" s="189" t="s">
        <v>148</v>
      </c>
      <c r="F45" s="190"/>
      <c r="G45" s="190"/>
      <c r="H45" s="190"/>
      <c r="I45" s="191"/>
      <c r="J45" s="35" t="str">
        <f>IF((SUM(K45:M45))=0,"－",(SUM(K45:M45)))</f>
        <v>－</v>
      </c>
      <c r="K45" s="26" t="s">
        <v>1</v>
      </c>
      <c r="L45" s="26" t="s">
        <v>1</v>
      </c>
      <c r="M45" s="26" t="s">
        <v>1</v>
      </c>
      <c r="N45" s="35" t="str">
        <f>IF((SUM(O45:P45))=0,"－",(SUM(O45:P45)))</f>
        <v>－</v>
      </c>
      <c r="O45" s="26" t="s">
        <v>1</v>
      </c>
      <c r="P45" s="26" t="s">
        <v>1</v>
      </c>
      <c r="Q45" s="121" t="str">
        <f>IF((SUM(Z45,AD45))=0,"－",(SUM(Z45,AD45)))</f>
        <v>－</v>
      </c>
      <c r="R45" s="121"/>
      <c r="S45" s="121"/>
      <c r="T45" s="121"/>
      <c r="U45" s="121"/>
      <c r="V45" s="121"/>
      <c r="W45" s="121" t="str">
        <f>IF((SUM(AB45,AF45))=0,"－",(SUM(AB45,AF45)))</f>
        <v>－</v>
      </c>
      <c r="X45" s="121"/>
      <c r="Y45" s="121"/>
      <c r="Z45" s="121" t="s">
        <v>1</v>
      </c>
      <c r="AA45" s="192"/>
      <c r="AB45" s="121" t="s">
        <v>1</v>
      </c>
      <c r="AC45" s="192"/>
      <c r="AD45" s="121" t="s">
        <v>1</v>
      </c>
      <c r="AE45" s="192"/>
      <c r="AF45" s="125" t="s">
        <v>1</v>
      </c>
      <c r="AG45" s="194"/>
      <c r="AH45" s="43" t="s">
        <v>148</v>
      </c>
    </row>
    <row r="46" spans="1:34" ht="22.5" customHeight="1">
      <c r="A46" s="19"/>
      <c r="B46" s="19" t="s">
        <v>187</v>
      </c>
      <c r="C46" s="85" t="s">
        <v>220</v>
      </c>
      <c r="D46" s="195"/>
      <c r="E46" s="195"/>
      <c r="F46" s="195"/>
      <c r="G46" s="195"/>
      <c r="H46" s="195"/>
      <c r="I46" s="195"/>
      <c r="J46" s="195"/>
      <c r="K46" s="196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07" t="s">
        <v>183</v>
      </c>
      <c r="AF46" s="107"/>
      <c r="AG46" s="173"/>
      <c r="AH46" s="173"/>
    </row>
    <row r="47" spans="2:34" ht="22.5" customHeight="1">
      <c r="B47" s="11" t="s">
        <v>187</v>
      </c>
      <c r="C47" s="64" t="s">
        <v>231</v>
      </c>
      <c r="D47" s="64"/>
      <c r="E47" s="64"/>
      <c r="F47" s="64"/>
      <c r="G47" s="64"/>
      <c r="H47" s="64"/>
      <c r="I47" s="64"/>
      <c r="J47" s="64"/>
      <c r="K47" s="64"/>
      <c r="L47" s="64"/>
      <c r="M47" s="64"/>
      <c r="AD47" s="97" t="s">
        <v>215</v>
      </c>
      <c r="AE47" s="174"/>
      <c r="AF47" s="174"/>
      <c r="AG47" s="174"/>
      <c r="AH47" s="174"/>
    </row>
  </sheetData>
  <mergeCells count="198">
    <mergeCell ref="N2:P2"/>
    <mergeCell ref="C47:M47"/>
    <mergeCell ref="AE2:AH2"/>
    <mergeCell ref="AA11:AB11"/>
    <mergeCell ref="C46:K46"/>
    <mergeCell ref="Z44:AA44"/>
    <mergeCell ref="Z45:AA45"/>
    <mergeCell ref="Q42:V42"/>
    <mergeCell ref="W42:Y42"/>
    <mergeCell ref="AB42:AC42"/>
    <mergeCell ref="Z42:AA42"/>
    <mergeCell ref="AB33:AC33"/>
    <mergeCell ref="AD47:AH47"/>
    <mergeCell ref="AF43:AG43"/>
    <mergeCell ref="AF44:AG44"/>
    <mergeCell ref="AF45:AG45"/>
    <mergeCell ref="AD45:AE45"/>
    <mergeCell ref="AD43:AE43"/>
    <mergeCell ref="AE46:AH46"/>
    <mergeCell ref="AF42:AG42"/>
    <mergeCell ref="Q43:V43"/>
    <mergeCell ref="Q44:V44"/>
    <mergeCell ref="AB44:AC44"/>
    <mergeCell ref="W44:Y44"/>
    <mergeCell ref="AD42:AE42"/>
    <mergeCell ref="AD44:AE44"/>
    <mergeCell ref="AD39:AE39"/>
    <mergeCell ref="AD40:AE40"/>
    <mergeCell ref="AD41:AE41"/>
    <mergeCell ref="AF38:AG38"/>
    <mergeCell ref="AF39:AG39"/>
    <mergeCell ref="AF40:AG40"/>
    <mergeCell ref="AF41:AG41"/>
    <mergeCell ref="AD35:AE35"/>
    <mergeCell ref="AF35:AG35"/>
    <mergeCell ref="AF36:AG36"/>
    <mergeCell ref="AF37:AG37"/>
    <mergeCell ref="AB34:AC34"/>
    <mergeCell ref="AD31:AE31"/>
    <mergeCell ref="AD33:AE33"/>
    <mergeCell ref="AD34:AE34"/>
    <mergeCell ref="AB36:AC36"/>
    <mergeCell ref="AB37:AC37"/>
    <mergeCell ref="AB38:AC38"/>
    <mergeCell ref="AD36:AE36"/>
    <mergeCell ref="AD37:AE37"/>
    <mergeCell ref="AD38:AE38"/>
    <mergeCell ref="AB45:AC45"/>
    <mergeCell ref="Z33:AA33"/>
    <mergeCell ref="Z34:AA34"/>
    <mergeCell ref="Z41:AA41"/>
    <mergeCell ref="Z43:AA43"/>
    <mergeCell ref="AB40:AC40"/>
    <mergeCell ref="AB41:AC41"/>
    <mergeCell ref="AB43:AC43"/>
    <mergeCell ref="AB39:AC39"/>
    <mergeCell ref="AB35:AC35"/>
    <mergeCell ref="W39:Y39"/>
    <mergeCell ref="W43:Y43"/>
    <mergeCell ref="W40:Y40"/>
    <mergeCell ref="W41:Y41"/>
    <mergeCell ref="W45:Y45"/>
    <mergeCell ref="Q45:V45"/>
    <mergeCell ref="Z32:AA32"/>
    <mergeCell ref="Z36:AA36"/>
    <mergeCell ref="Z37:AA37"/>
    <mergeCell ref="Z38:AA38"/>
    <mergeCell ref="Z35:AA35"/>
    <mergeCell ref="Z39:AA39"/>
    <mergeCell ref="Z40:AA40"/>
    <mergeCell ref="W33:Y33"/>
    <mergeCell ref="AH28:AH30"/>
    <mergeCell ref="Q41:V41"/>
    <mergeCell ref="W35:Y35"/>
    <mergeCell ref="W36:Y36"/>
    <mergeCell ref="W37:Y37"/>
    <mergeCell ref="W38:Y38"/>
    <mergeCell ref="Q35:V35"/>
    <mergeCell ref="Q36:V36"/>
    <mergeCell ref="Q37:V37"/>
    <mergeCell ref="Q38:V38"/>
    <mergeCell ref="W34:Y34"/>
    <mergeCell ref="Z29:AC29"/>
    <mergeCell ref="AD29:AG29"/>
    <mergeCell ref="AD32:AE32"/>
    <mergeCell ref="AF32:AG32"/>
    <mergeCell ref="AF31:AG31"/>
    <mergeCell ref="AF33:AG33"/>
    <mergeCell ref="AF34:AG34"/>
    <mergeCell ref="AB32:AC32"/>
    <mergeCell ref="AB31:AC31"/>
    <mergeCell ref="A42:F42"/>
    <mergeCell ref="E43:I43"/>
    <mergeCell ref="E44:I44"/>
    <mergeCell ref="E45:I45"/>
    <mergeCell ref="A33:F33"/>
    <mergeCell ref="E34:I34"/>
    <mergeCell ref="E35:I35"/>
    <mergeCell ref="E36:I36"/>
    <mergeCell ref="E37:I37"/>
    <mergeCell ref="E38:I38"/>
    <mergeCell ref="A40:F40"/>
    <mergeCell ref="Q39:V39"/>
    <mergeCell ref="Q40:V40"/>
    <mergeCell ref="AD30:AE30"/>
    <mergeCell ref="AF30:AG30"/>
    <mergeCell ref="Q28:AG28"/>
    <mergeCell ref="AE17:AF17"/>
    <mergeCell ref="AE18:AF18"/>
    <mergeCell ref="AE19:AF19"/>
    <mergeCell ref="AE20:AF20"/>
    <mergeCell ref="AE21:AF21"/>
    <mergeCell ref="AA22:AB22"/>
    <mergeCell ref="AA19:AB19"/>
    <mergeCell ref="AE16:AF16"/>
    <mergeCell ref="AE22:AF22"/>
    <mergeCell ref="AE7:AF7"/>
    <mergeCell ref="AE9:AF9"/>
    <mergeCell ref="AE11:AF11"/>
    <mergeCell ref="AE12:AF12"/>
    <mergeCell ref="AE13:AF13"/>
    <mergeCell ref="AE14:AF14"/>
    <mergeCell ref="AE15:AF15"/>
    <mergeCell ref="AA14:AB14"/>
    <mergeCell ref="AA15:AB15"/>
    <mergeCell ref="AA20:AB20"/>
    <mergeCell ref="E7:F7"/>
    <mergeCell ref="AA16:AB16"/>
    <mergeCell ref="AA17:AB17"/>
    <mergeCell ref="AA12:AB12"/>
    <mergeCell ref="AA13:AB13"/>
    <mergeCell ref="A31:I31"/>
    <mergeCell ref="Q31:V31"/>
    <mergeCell ref="A28:I30"/>
    <mergeCell ref="A26:P26"/>
    <mergeCell ref="N23:P23"/>
    <mergeCell ref="O24:P24"/>
    <mergeCell ref="AA18:AB18"/>
    <mergeCell ref="AA21:AB21"/>
    <mergeCell ref="Q32:V32"/>
    <mergeCell ref="J28:M29"/>
    <mergeCell ref="N28:P29"/>
    <mergeCell ref="Q30:V30"/>
    <mergeCell ref="Q29:Y29"/>
    <mergeCell ref="W32:Y32"/>
    <mergeCell ref="W31:Y31"/>
    <mergeCell ref="Q33:V33"/>
    <mergeCell ref="Q34:V34"/>
    <mergeCell ref="AE23:AH23"/>
    <mergeCell ref="AG24:AH24"/>
    <mergeCell ref="AG27:AH27"/>
    <mergeCell ref="Q26:AH26"/>
    <mergeCell ref="Z30:AA30"/>
    <mergeCell ref="AB30:AC30"/>
    <mergeCell ref="W30:Y30"/>
    <mergeCell ref="Z31:AA31"/>
    <mergeCell ref="Y3:Y5"/>
    <mergeCell ref="Z3:AH3"/>
    <mergeCell ref="Q1:AH1"/>
    <mergeCell ref="AA4:AB4"/>
    <mergeCell ref="AA5:AB5"/>
    <mergeCell ref="Q3:X5"/>
    <mergeCell ref="AE4:AF4"/>
    <mergeCell ref="AE5:AF5"/>
    <mergeCell ref="J3:P3"/>
    <mergeCell ref="I3:I5"/>
    <mergeCell ref="A3:H5"/>
    <mergeCell ref="A21:G21"/>
    <mergeCell ref="A9:G9"/>
    <mergeCell ref="E11:G11"/>
    <mergeCell ref="A6:D6"/>
    <mergeCell ref="C10:G10"/>
    <mergeCell ref="A22:G22"/>
    <mergeCell ref="A1:P1"/>
    <mergeCell ref="G6:H6"/>
    <mergeCell ref="Q20:W20"/>
    <mergeCell ref="A20:G20"/>
    <mergeCell ref="J4:J5"/>
    <mergeCell ref="K4:K5"/>
    <mergeCell ref="P4:P5"/>
    <mergeCell ref="Q9:W9"/>
    <mergeCell ref="Q6:T6"/>
    <mergeCell ref="W6:X6"/>
    <mergeCell ref="Q22:W22"/>
    <mergeCell ref="R10:R18"/>
    <mergeCell ref="S10:W10"/>
    <mergeCell ref="U11:W11"/>
    <mergeCell ref="Q21:W21"/>
    <mergeCell ref="AA6:AB6"/>
    <mergeCell ref="AE6:AF6"/>
    <mergeCell ref="B10:B18"/>
    <mergeCell ref="U7:V7"/>
    <mergeCell ref="E6:F6"/>
    <mergeCell ref="U6:V6"/>
    <mergeCell ref="AA7:AB7"/>
    <mergeCell ref="AA9:AB9"/>
    <mergeCell ref="AA10:AB10"/>
    <mergeCell ref="AE10:AF10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GR001010</cp:lastModifiedBy>
  <cp:lastPrinted>2005-03-07T00:28:40Z</cp:lastPrinted>
  <dcterms:created xsi:type="dcterms:W3CDTF">2001-01-23T05:12:41Z</dcterms:created>
  <dcterms:modified xsi:type="dcterms:W3CDTF">2005-03-24T22:22:58Z</dcterms:modified>
  <cp:category/>
  <cp:version/>
  <cp:contentType/>
  <cp:contentStatus/>
</cp:coreProperties>
</file>